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1700" activeTab="4"/>
  </bookViews>
  <sheets>
    <sheet name="OPĆI DIO" sheetId="1" r:id="rId1"/>
    <sheet name="PLAN PRIHODA" sheetId="2" r:id="rId2"/>
    <sheet name="PLAN PRIH. 1" sheetId="3" r:id="rId3"/>
    <sheet name="PLAN PRIHODA 2" sheetId="4" r:id="rId4"/>
    <sheet name="PLAN RASHODA I IZDATAKA (2)" sheetId="5" r:id="rId5"/>
    <sheet name="Sheet1" sheetId="6" r:id="rId6"/>
  </sheets>
  <definedNames>
    <definedName name="_xlnm.Print_Area" localSheetId="0">'OPĆI DIO'!$A$1:$H$23</definedName>
    <definedName name="_xlnm.Print_Area" localSheetId="1">'PLAN PRIHODA'!$A$1:$H$18</definedName>
    <definedName name="_xlnm.Print_Titles" localSheetId="1">'PLAN PRIHODA'!$1:$1</definedName>
    <definedName name="_xlnm.Print_Titles" localSheetId="4">'PLAN RASHODA I IZDATAKA (2)'!$1:$2</definedName>
  </definedNames>
  <calcPr fullCalcOnLoad="1"/>
</workbook>
</file>

<file path=xl/sharedStrings.xml><?xml version="1.0" encoding="utf-8"?>
<sst xmlns="http://schemas.openxmlformats.org/spreadsheetml/2006/main" count="370" uniqueCount="157">
  <si>
    <t>PRIHODI POSLOVANJA</t>
  </si>
  <si>
    <t>PRIHODI OD NEFINANCIJSKE IMOVINE</t>
  </si>
  <si>
    <t>RASHODI  POSLOVANJA</t>
  </si>
  <si>
    <t>RASHODI ZA NEFINANCIJSKU IMOVINU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</si>
  <si>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</si>
  <si>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</si>
  <si>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</si>
  <si>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</si>
  <si>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</si>
  <si>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</si>
  <si>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</si>
  <si>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</si>
  <si>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</si>
  <si>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</si>
  <si>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</si>
  <si>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</si>
  <si>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Ukupno (po izvorima)</t>
  </si>
  <si>
    <t>PLAN RASHODA I IZDATAKA</t>
  </si>
  <si>
    <t>Šifra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</si>
  <si>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</si>
  <si>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</si>
  <si>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</si>
  <si>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</si>
  <si>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</si>
  <si>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</si>
  <si>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</si>
  <si>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</si>
  <si>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</si>
  <si>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</si>
  <si>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</si>
  <si>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</si>
  <si>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</si>
  <si>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</si>
  <si>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</si>
  <si>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</si>
  <si>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</si>
  <si>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PRORAČUNSKI KORISNIK</t>
  </si>
  <si>
    <t>PRIHODI UKUPNO</t>
  </si>
  <si>
    <t>RASHODI UKUPNO</t>
  </si>
  <si>
    <t>A</t>
  </si>
  <si>
    <t>OŠ ANTE KOVAČIĆA MARIJA GORICA</t>
  </si>
  <si>
    <t>Plaće za redovan rad</t>
  </si>
  <si>
    <t>Plaaće za prekovremeni rad</t>
  </si>
  <si>
    <t>Plaće za  pril., smjenski rad</t>
  </si>
  <si>
    <t>Doprinosi za zdr. osiguranje</t>
  </si>
  <si>
    <t>Doprinosi za zapošljavanje</t>
  </si>
  <si>
    <t>Službena putovanja</t>
  </si>
  <si>
    <t>Naknade za prijevoz na posao i s posla</t>
  </si>
  <si>
    <t>Stručno usavršavanje zaposlenika</t>
  </si>
  <si>
    <t>Uređaji, strojevi i oprema</t>
  </si>
  <si>
    <t xml:space="preserve"> </t>
  </si>
  <si>
    <t>Datum:</t>
  </si>
  <si>
    <t>Računovotkinja: Branka Tušek</t>
  </si>
  <si>
    <t>Opći prihodi i primici Županijski proračun</t>
  </si>
  <si>
    <t>Uredski materijal i ostali materijal</t>
  </si>
  <si>
    <t>Energija</t>
  </si>
  <si>
    <t>Sitni inventar</t>
  </si>
  <si>
    <t>Usluge tek. i inv. održavanja</t>
  </si>
  <si>
    <t>Usluge promidžbe i infor.</t>
  </si>
  <si>
    <t>Komunalne usluge</t>
  </si>
  <si>
    <t>Zdravstvene usluge</t>
  </si>
  <si>
    <t>Intelektualne i osobne usluge</t>
  </si>
  <si>
    <t>Računalne usluge</t>
  </si>
  <si>
    <t>Ostale usluge</t>
  </si>
  <si>
    <t>Premije osiguranja</t>
  </si>
  <si>
    <t>Reprezentacija</t>
  </si>
  <si>
    <t>Članarina</t>
  </si>
  <si>
    <t xml:space="preserve">Ostali nespomenuti rashodi  </t>
  </si>
  <si>
    <t>Bankarske usluge i platni promet</t>
  </si>
  <si>
    <t>Prih. za pos. namj.</t>
  </si>
  <si>
    <t>vlastiti prihodi</t>
  </si>
  <si>
    <t>Materijal i sirovine-škol. kuhinja</t>
  </si>
  <si>
    <t>Uredska oprema i namještaj</t>
  </si>
  <si>
    <t>PLAN PRIHODA I PRIMITAKA OŠ ANTE KOVAČIĆA MARIJA GORICA</t>
  </si>
  <si>
    <t>Program 1002 Plaće zaposlenika</t>
  </si>
  <si>
    <t xml:space="preserve"> Aktivnost A100001 Admin.,teh.i st. os</t>
  </si>
  <si>
    <t>Program 1001 Osnovno školstvo</t>
  </si>
  <si>
    <t>Aktivnost A100001 Rashodi poslov.</t>
  </si>
  <si>
    <t>školskih objekata</t>
  </si>
  <si>
    <t>Rashodi za dodatna ulaganja na nefinancijskoj imovini</t>
  </si>
  <si>
    <t>Tekući projekt T100002 Dodatna ulaganja</t>
  </si>
  <si>
    <t>Dodatna ulaganja na građevinskim objektima</t>
  </si>
  <si>
    <r>
      <t>Usluge tel.pošte i prij. učen.</t>
    </r>
    <r>
      <rPr>
        <b/>
        <sz val="10"/>
        <color indexed="10"/>
        <rFont val="Arial"/>
        <family val="2"/>
      </rPr>
      <t xml:space="preserve"> </t>
    </r>
  </si>
  <si>
    <t>Tekući projekt T1000003 Legalizacija</t>
  </si>
  <si>
    <t>Program 1002 Kapitalno ulaganje</t>
  </si>
  <si>
    <t>Tekući projekt T1000001 Oprema škola</t>
  </si>
  <si>
    <t>Službena, radna i zaštitna odjeća i ob.</t>
  </si>
  <si>
    <t>Pristojbe i naknade</t>
  </si>
  <si>
    <t>Nov. nak. posl. zbog nez. os. s inv.</t>
  </si>
  <si>
    <t>Program 1001 Pojačani standard u školstvu</t>
  </si>
  <si>
    <t>Tekući projekt T100016 Produženi boravak</t>
  </si>
  <si>
    <t>Materijal i sirovine-školska kuhinja</t>
  </si>
  <si>
    <t>Tekući projekt T100008 Prehrana učenika</t>
  </si>
  <si>
    <t>Pomoći-državni proračun</t>
  </si>
  <si>
    <t>Pomoći-općinski proračun</t>
  </si>
  <si>
    <t>Rashodi poslovanja</t>
  </si>
  <si>
    <t>Aktivnost A100002 Tekuće i investicijsko  održavanje</t>
  </si>
  <si>
    <t>Mater. i dijelovi za tek. i inv. održavanje</t>
  </si>
  <si>
    <t>Usluge tekućeg i investicijskog održav.</t>
  </si>
  <si>
    <t>Tekući projekt T1000027</t>
  </si>
  <si>
    <t>Međunarodna suradnja</t>
  </si>
  <si>
    <t>Program 1003 Tekuće i inv. održavanje u školstvu</t>
  </si>
  <si>
    <t>Aktivnost A100001 Tekuće i investicijsko održavanje u školstvu</t>
  </si>
  <si>
    <t>Aktivnost A100001 Intelektualne usluge</t>
  </si>
  <si>
    <t>Tekući projekt T100022</t>
  </si>
  <si>
    <t>Pomoćnici u nastavi-teškoće u razvoju</t>
  </si>
  <si>
    <t>Tekući projekt T100006 Ostale izvanškolske aktivnosti /izleti,ljeto, škola u prirodi, maturalno, ispiti/</t>
  </si>
  <si>
    <t>Ostali nespomenuti rashodi poslovanja-Ljeto</t>
  </si>
  <si>
    <t>Ravnateljica:</t>
  </si>
  <si>
    <t>Telefon:01-33-96-987</t>
  </si>
  <si>
    <t>Ostali rashodi za zaposelne</t>
  </si>
  <si>
    <t>Tekući projekt T100003 Natjecanja</t>
  </si>
  <si>
    <t>Ostali nespomenuti rash. poslovanja</t>
  </si>
  <si>
    <t>Tekući projekt T100004 Obljetnice škola</t>
  </si>
  <si>
    <t>Naknade za rad povjerenstva</t>
  </si>
  <si>
    <t>Tekući projekt T100030 Sufinanciranje prehrane učanika</t>
  </si>
  <si>
    <t>Naknade građanima i kućanstvima</t>
  </si>
  <si>
    <t>Ostale naknade građanima i kućanstvima</t>
  </si>
  <si>
    <t xml:space="preserve">Naknade građanima  i kućanstvima </t>
  </si>
  <si>
    <t>Tekući projekt T100008 Prehrana učenika-ŠKOLSKA SHEMA</t>
  </si>
  <si>
    <t>2019.</t>
  </si>
  <si>
    <t>2020.</t>
  </si>
  <si>
    <t>Ukupno prihodi i primici za 2020.</t>
  </si>
  <si>
    <t xml:space="preserve"> Plan za 2019.</t>
  </si>
  <si>
    <t xml:space="preserve"> Plan za 2020.</t>
  </si>
  <si>
    <t>PROJEKCIJA PLANA ZA 2020.</t>
  </si>
  <si>
    <t>636  Pomoći dr. pror.</t>
  </si>
  <si>
    <t xml:space="preserve">671  Prih. Županija     </t>
  </si>
  <si>
    <t>636  Pomoći opć. pror.</t>
  </si>
  <si>
    <t>652  Prih. po pos. pr.</t>
  </si>
  <si>
    <t>661  Vlastiti prih.</t>
  </si>
  <si>
    <t>663  Tekuće donacije</t>
  </si>
  <si>
    <t>Naknade građanima i kućanstvima iz EU-mlijeko</t>
  </si>
  <si>
    <t>Naknade građanima i kućanstvima iz EU-voće</t>
  </si>
  <si>
    <t xml:space="preserve">  FINANCIJSKI PLAN  OŠ ANTE KOVAČIĆA MARIJA GORICA  ZA  2019.,2020. I 2021.  GODINU                                                                                                                                           </t>
  </si>
  <si>
    <t xml:space="preserve"> Plan za 2021.</t>
  </si>
  <si>
    <t>2021.</t>
  </si>
  <si>
    <t>Prihodi od financijske imovine</t>
  </si>
  <si>
    <t>721 Prihodi od prodaje</t>
  </si>
  <si>
    <t xml:space="preserve">      građ. objekaata</t>
  </si>
  <si>
    <t>Prihodi od prodaje građevinskih objekata</t>
  </si>
  <si>
    <t>Prihodi od prodaje građ. objekata</t>
  </si>
  <si>
    <t>Prihodi od fin. imovine</t>
  </si>
  <si>
    <t>Ukupno prihodi i primici za 2021.</t>
  </si>
  <si>
    <t>721 Prih. od pr. gr. obj.</t>
  </si>
  <si>
    <t>Jasna Horvat</t>
  </si>
  <si>
    <t>Tekući projekt T100044 Nabava udžbenika u OŠ</t>
  </si>
  <si>
    <t>Naknade građanima i kućan, iz prorač.</t>
  </si>
  <si>
    <t xml:space="preserve">              01-5624-883</t>
  </si>
  <si>
    <t>Naknade trošk. osobama izv. rad. odn.</t>
  </si>
  <si>
    <t>Prihodi od prod. građ. objekata</t>
  </si>
  <si>
    <t>Ukupno prihodi i primici za 2019.</t>
  </si>
  <si>
    <t>RAZLIKA -  MANJAK</t>
  </si>
  <si>
    <t>VIŠAK - IZ PRETHODNE GODINE</t>
  </si>
  <si>
    <t>FINANCIJSKI PLAN ZA 2019. GODINU</t>
  </si>
  <si>
    <t>PROJEKCIJA PLANA ZA 2021.</t>
  </si>
  <si>
    <t>30.09.2018.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</si>
</sst>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d\.\ mmmm\ yyyy"/>
    <numFmt numFmtId="179" formatCode="00000"/>
    <numFmt numFmtId="180" formatCode="[$-41A]d\.\ mmmm\ yyyy\."/>
    <numFmt numFmtId="181" formatCode="#,##0.00\ &quot;kn&quot;"/>
    <numFmt numFmtId="182" formatCode="#,##0.000\ &quot;kn&quot;"/>
    <numFmt numFmtId="183" formatCode="_-* #,##0.000_-;\-* #,##0.000_-;_-* &quot;-&quot;??_-;_-@_-"/>
    <numFmt numFmtId="184" formatCode="#,##0.0"/>
    <numFmt numFmtId="185" formatCode="_-* #,##0.0000_-;\-* #,##0.0000_-;_-* &quot;-&quot;??_-;_-@_-"/>
    <numFmt numFmtId="186" formatCode="_-* #,##0.00000_-;\-* #,##0.00000_-;_-* &quot;-&quot;??_-;_-@_-"/>
    <numFmt numFmtId="187" formatCode="0.000"/>
    <numFmt numFmtId="188" formatCode="0.0"/>
  </numFmts>
  <fonts count="8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2"/>
      <color indexed="8"/>
      <name val="MS Sans Serif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color indexed="60"/>
      <name val="Times New Roman"/>
      <family val="1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C00000"/>
      <name val="Times New Roman"/>
      <family val="1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5" fillId="44" borderId="7" applyNumberFormat="0" applyAlignment="0" applyProtection="0"/>
    <xf numFmtId="0" fontId="66" fillId="44" borderId="8" applyNumberFormat="0" applyAlignment="0" applyProtection="0"/>
    <xf numFmtId="0" fontId="15" fillId="0" borderId="9" applyNumberFormat="0" applyFill="0" applyAlignment="0" applyProtection="0"/>
    <xf numFmtId="0" fontId="67" fillId="4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2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3" fillId="0" borderId="15" applyNumberFormat="0" applyFill="0" applyAlignment="0" applyProtection="0"/>
    <xf numFmtId="0" fontId="74" fillId="47" borderId="1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7" fillId="0" borderId="18" applyNumberFormat="0" applyFill="0" applyAlignment="0" applyProtection="0"/>
    <xf numFmtId="0" fontId="78" fillId="48" borderId="8" applyNumberFormat="0" applyAlignment="0" applyProtection="0"/>
    <xf numFmtId="0" fontId="15" fillId="0" borderId="0" applyNumberFormat="0" applyFill="0" applyBorder="0" applyAlignment="0" applyProtection="0"/>
  </cellStyleXfs>
  <cellXfs count="24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42" xfId="0" applyNumberFormat="1" applyFont="1" applyFill="1" applyBorder="1" applyAlignment="1" applyProtection="1">
      <alignment horizont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42" xfId="0" applyNumberFormat="1" applyFont="1" applyBorder="1" applyAlignment="1">
      <alignment horizontal="right"/>
    </xf>
    <xf numFmtId="3" fontId="34" fillId="0" borderId="42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40" fillId="0" borderId="42" xfId="0" applyNumberFormat="1" applyFont="1" applyBorder="1" applyAlignment="1">
      <alignment/>
    </xf>
    <xf numFmtId="0" fontId="27" fillId="0" borderId="42" xfId="0" applyNumberFormat="1" applyFont="1" applyFill="1" applyBorder="1" applyAlignment="1" applyProtection="1">
      <alignment horizontal="center"/>
      <protection/>
    </xf>
    <xf numFmtId="0" fontId="39" fillId="0" borderId="42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/>
      <protection/>
    </xf>
    <xf numFmtId="0" fontId="24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7" fillId="0" borderId="42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 horizontal="left"/>
      <protection/>
    </xf>
    <xf numFmtId="0" fontId="25" fillId="0" borderId="42" xfId="0" applyNumberFormat="1" applyFont="1" applyFill="1" applyBorder="1" applyAlignment="1" applyProtection="1">
      <alignment horizontal="center"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0" fontId="26" fillId="35" borderId="41" xfId="0" applyNumberFormat="1" applyFont="1" applyFill="1" applyBorder="1" applyAlignment="1" applyProtection="1">
      <alignment horizontal="center" vertical="center" wrapText="1"/>
      <protection/>
    </xf>
    <xf numFmtId="3" fontId="41" fillId="0" borderId="42" xfId="0" applyNumberFormat="1" applyFont="1" applyBorder="1" applyAlignment="1">
      <alignment/>
    </xf>
    <xf numFmtId="0" fontId="24" fillId="35" borderId="42" xfId="0" applyNumberFormat="1" applyFont="1" applyFill="1" applyBorder="1" applyAlignment="1" applyProtection="1">
      <alignment horizontal="center" vertical="center" wrapText="1"/>
      <protection/>
    </xf>
    <xf numFmtId="3" fontId="21" fillId="0" borderId="42" xfId="0" applyNumberFormat="1" applyFont="1" applyFill="1" applyBorder="1" applyAlignment="1" applyProtection="1">
      <alignment/>
      <protection/>
    </xf>
    <xf numFmtId="3" fontId="79" fillId="0" borderId="42" xfId="0" applyNumberFormat="1" applyFont="1" applyBorder="1" applyAlignment="1">
      <alignment/>
    </xf>
    <xf numFmtId="0" fontId="80" fillId="0" borderId="42" xfId="0" applyNumberFormat="1" applyFont="1" applyFill="1" applyBorder="1" applyAlignment="1" applyProtection="1">
      <alignment/>
      <protection/>
    </xf>
    <xf numFmtId="0" fontId="22" fillId="0" borderId="42" xfId="0" applyNumberFormat="1" applyFont="1" applyFill="1" applyBorder="1" applyAlignment="1" applyProtection="1">
      <alignment wrapText="1"/>
      <protection/>
    </xf>
    <xf numFmtId="0" fontId="21" fillId="0" borderId="42" xfId="0" applyNumberFormat="1" applyFont="1" applyFill="1" applyBorder="1" applyAlignment="1" applyProtection="1">
      <alignment/>
      <protection/>
    </xf>
    <xf numFmtId="3" fontId="43" fillId="0" borderId="42" xfId="0" applyNumberFormat="1" applyFont="1" applyBorder="1" applyAlignment="1">
      <alignment/>
    </xf>
    <xf numFmtId="3" fontId="22" fillId="0" borderId="42" xfId="0" applyNumberFormat="1" applyFont="1" applyFill="1" applyBorder="1" applyAlignment="1" applyProtection="1">
      <alignment/>
      <protection/>
    </xf>
    <xf numFmtId="0" fontId="22" fillId="0" borderId="42" xfId="0" applyNumberFormat="1" applyFont="1" applyFill="1" applyBorder="1" applyAlignment="1" applyProtection="1">
      <alignment/>
      <protection/>
    </xf>
    <xf numFmtId="0" fontId="44" fillId="0" borderId="42" xfId="0" applyNumberFormat="1" applyFont="1" applyFill="1" applyBorder="1" applyAlignment="1" applyProtection="1">
      <alignment wrapText="1"/>
      <protection/>
    </xf>
    <xf numFmtId="3" fontId="43" fillId="0" borderId="42" xfId="0" applyNumberFormat="1" applyFont="1" applyBorder="1" applyAlignment="1">
      <alignment/>
    </xf>
    <xf numFmtId="0" fontId="45" fillId="0" borderId="42" xfId="0" applyNumberFormat="1" applyFont="1" applyFill="1" applyBorder="1" applyAlignment="1" applyProtection="1">
      <alignment wrapText="1"/>
      <protection/>
    </xf>
    <xf numFmtId="0" fontId="21" fillId="0" borderId="42" xfId="0" applyNumberFormat="1" applyFont="1" applyFill="1" applyBorder="1" applyAlignment="1" applyProtection="1">
      <alignment wrapText="1"/>
      <protection/>
    </xf>
    <xf numFmtId="0" fontId="46" fillId="0" borderId="42" xfId="0" applyNumberFormat="1" applyFont="1" applyFill="1" applyBorder="1" applyAlignment="1" applyProtection="1">
      <alignment wrapText="1"/>
      <protection/>
    </xf>
    <xf numFmtId="3" fontId="36" fillId="0" borderId="42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8" fillId="0" borderId="42" xfId="0" applyNumberFormat="1" applyFont="1" applyFill="1" applyBorder="1" applyAlignment="1" applyProtection="1">
      <alignment wrapText="1"/>
      <protection/>
    </xf>
    <xf numFmtId="0" fontId="49" fillId="35" borderId="42" xfId="0" applyNumberFormat="1" applyFont="1" applyFill="1" applyBorder="1" applyAlignment="1" applyProtection="1">
      <alignment horizontal="center" vertical="center" wrapText="1"/>
      <protection/>
    </xf>
    <xf numFmtId="0" fontId="47" fillId="35" borderId="42" xfId="0" applyNumberFormat="1" applyFont="1" applyFill="1" applyBorder="1" applyAlignment="1" applyProtection="1">
      <alignment horizontal="center" vertical="center" wrapText="1"/>
      <protection/>
    </xf>
    <xf numFmtId="0" fontId="47" fillId="35" borderId="42" xfId="0" applyNumberFormat="1" applyFont="1" applyFill="1" applyBorder="1" applyAlignment="1" applyProtection="1">
      <alignment horizontal="center" vertical="center" textRotation="90" wrapText="1"/>
      <protection locked="0"/>
    </xf>
    <xf numFmtId="0" fontId="47" fillId="35" borderId="42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29" xfId="0" applyNumberFormat="1" applyFont="1" applyFill="1" applyBorder="1" applyAlignment="1" applyProtection="1">
      <alignment/>
      <protection/>
    </xf>
    <xf numFmtId="0" fontId="81" fillId="0" borderId="42" xfId="0" applyNumberFormat="1" applyFont="1" applyFill="1" applyBorder="1" applyAlignment="1" applyProtection="1">
      <alignment/>
      <protection/>
    </xf>
    <xf numFmtId="3" fontId="80" fillId="0" borderId="42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textRotation="90"/>
      <protection/>
    </xf>
    <xf numFmtId="3" fontId="21" fillId="0" borderId="42" xfId="0" applyNumberFormat="1" applyFont="1" applyFill="1" applyBorder="1" applyAlignment="1" applyProtection="1">
      <alignment wrapText="1"/>
      <protection/>
    </xf>
    <xf numFmtId="0" fontId="23" fillId="0" borderId="42" xfId="0" applyNumberFormat="1" applyFont="1" applyFill="1" applyBorder="1" applyAlignment="1" applyProtection="1">
      <alignment wrapText="1"/>
      <protection/>
    </xf>
    <xf numFmtId="184" fontId="40" fillId="0" borderId="42" xfId="0" applyNumberFormat="1" applyFont="1" applyBorder="1" applyAlignment="1">
      <alignment/>
    </xf>
    <xf numFmtId="4" fontId="34" fillId="0" borderId="42" xfId="0" applyNumberFormat="1" applyFont="1" applyFill="1" applyBorder="1" applyAlignment="1" applyProtection="1">
      <alignment horizontal="right" wrapText="1"/>
      <protection/>
    </xf>
    <xf numFmtId="4" fontId="27" fillId="0" borderId="42" xfId="0" applyNumberFormat="1" applyFont="1" applyFill="1" applyBorder="1" applyAlignment="1" applyProtection="1">
      <alignment wrapText="1"/>
      <protection/>
    </xf>
    <xf numFmtId="4" fontId="36" fillId="0" borderId="42" xfId="0" applyNumberFormat="1" applyFont="1" applyBorder="1" applyAlignment="1">
      <alignment/>
    </xf>
    <xf numFmtId="4" fontId="36" fillId="0" borderId="42" xfId="0" applyNumberFormat="1" applyFont="1" applyFill="1" applyBorder="1" applyAlignment="1" applyProtection="1">
      <alignment wrapText="1"/>
      <protection/>
    </xf>
    <xf numFmtId="184" fontId="21" fillId="0" borderId="30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1" fontId="40" fillId="0" borderId="42" xfId="61" applyNumberFormat="1" applyFont="1" applyBorder="1" applyAlignment="1">
      <alignment horizontal="right"/>
    </xf>
    <xf numFmtId="1" fontId="38" fillId="0" borderId="0" xfId="0" applyNumberFormat="1" applyFont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" fontId="37" fillId="49" borderId="19" xfId="0" applyNumberFormat="1" applyFont="1" applyFill="1" applyBorder="1" applyAlignment="1">
      <alignment horizontal="right" vertical="top" wrapText="1"/>
    </xf>
    <xf numFmtId="1" fontId="37" fillId="49" borderId="43" xfId="0" applyNumberFormat="1" applyFont="1" applyFill="1" applyBorder="1" applyAlignment="1">
      <alignment horizontal="left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1" fontId="38" fillId="0" borderId="19" xfId="0" applyNumberFormat="1" applyFont="1" applyBorder="1" applyAlignment="1">
      <alignment horizontal="left" wrapText="1"/>
    </xf>
    <xf numFmtId="3" fontId="38" fillId="0" borderId="20" xfId="0" applyNumberFormat="1" applyFont="1" applyBorder="1" applyAlignment="1">
      <alignment horizontal="center" vertical="center" wrapText="1"/>
    </xf>
    <xf numFmtId="3" fontId="38" fillId="0" borderId="21" xfId="0" applyNumberFormat="1" applyFont="1" applyBorder="1" applyAlignment="1">
      <alignment/>
    </xf>
    <xf numFmtId="3" fontId="38" fillId="0" borderId="21" xfId="0" applyNumberFormat="1" applyFont="1" applyBorder="1" applyAlignment="1">
      <alignment horizontal="center" wrapText="1"/>
    </xf>
    <xf numFmtId="3" fontId="38" fillId="0" borderId="21" xfId="0" applyNumberFormat="1" applyFont="1" applyBorder="1" applyAlignment="1">
      <alignment horizontal="center" vertical="center" wrapText="1"/>
    </xf>
    <xf numFmtId="3" fontId="38" fillId="0" borderId="22" xfId="0" applyNumberFormat="1" applyFont="1" applyBorder="1" applyAlignment="1">
      <alignment horizontal="center" vertical="center" wrapText="1"/>
    </xf>
    <xf numFmtId="3" fontId="38" fillId="0" borderId="23" xfId="0" applyNumberFormat="1" applyFont="1" applyBorder="1" applyAlignment="1">
      <alignment horizontal="center" vertical="center" wrapText="1"/>
    </xf>
    <xf numFmtId="1" fontId="38" fillId="0" borderId="28" xfId="0" applyNumberFormat="1" applyFont="1" applyBorder="1" applyAlignment="1">
      <alignment horizontal="left" wrapText="1"/>
    </xf>
    <xf numFmtId="3" fontId="38" fillId="0" borderId="29" xfId="0" applyNumberFormat="1" applyFont="1" applyBorder="1" applyAlignment="1">
      <alignment/>
    </xf>
    <xf numFmtId="3" fontId="38" fillId="0" borderId="30" xfId="0" applyNumberFormat="1" applyFont="1" applyBorder="1" applyAlignment="1">
      <alignment/>
    </xf>
    <xf numFmtId="3" fontId="38" fillId="0" borderId="31" xfId="0" applyNumberFormat="1" applyFont="1" applyBorder="1" applyAlignment="1">
      <alignment/>
    </xf>
    <xf numFmtId="3" fontId="38" fillId="0" borderId="32" xfId="0" applyNumberFormat="1" applyFont="1" applyBorder="1" applyAlignment="1">
      <alignment/>
    </xf>
    <xf numFmtId="3" fontId="38" fillId="0" borderId="28" xfId="0" applyNumberFormat="1" applyFont="1" applyBorder="1" applyAlignment="1">
      <alignment/>
    </xf>
    <xf numFmtId="3" fontId="38" fillId="0" borderId="33" xfId="0" applyNumberFormat="1" applyFont="1" applyBorder="1" applyAlignment="1">
      <alignment/>
    </xf>
    <xf numFmtId="1" fontId="37" fillId="0" borderId="38" xfId="0" applyNumberFormat="1" applyFont="1" applyBorder="1" applyAlignment="1">
      <alignment wrapText="1"/>
    </xf>
    <xf numFmtId="4" fontId="38" fillId="0" borderId="44" xfId="0" applyNumberFormat="1" applyFont="1" applyBorder="1" applyAlignment="1">
      <alignment/>
    </xf>
    <xf numFmtId="3" fontId="38" fillId="0" borderId="38" xfId="0" applyNumberFormat="1" applyFont="1" applyBorder="1" applyAlignment="1">
      <alignment/>
    </xf>
    <xf numFmtId="3" fontId="38" fillId="0" borderId="39" xfId="0" applyNumberFormat="1" applyFont="1" applyBorder="1" applyAlignment="1">
      <alignment/>
    </xf>
    <xf numFmtId="3" fontId="38" fillId="0" borderId="40" xfId="0" applyNumberFormat="1" applyFont="1" applyBorder="1" applyAlignment="1">
      <alignment/>
    </xf>
    <xf numFmtId="0" fontId="50" fillId="0" borderId="0" xfId="0" applyNumberFormat="1" applyFont="1" applyFill="1" applyBorder="1" applyAlignment="1" applyProtection="1">
      <alignment/>
      <protection/>
    </xf>
    <xf numFmtId="1" fontId="47" fillId="49" borderId="19" xfId="0" applyNumberFormat="1" applyFont="1" applyFill="1" applyBorder="1" applyAlignment="1">
      <alignment horizontal="right" vertical="top" wrapText="1"/>
    </xf>
    <xf numFmtId="1" fontId="47" fillId="49" borderId="43" xfId="0" applyNumberFormat="1" applyFont="1" applyFill="1" applyBorder="1" applyAlignment="1">
      <alignment horizontal="left" wrapText="1"/>
    </xf>
    <xf numFmtId="0" fontId="47" fillId="0" borderId="25" xfId="0" applyFont="1" applyBorder="1" applyAlignment="1">
      <alignment vertical="center" wrapText="1"/>
    </xf>
    <xf numFmtId="0" fontId="47" fillId="0" borderId="26" xfId="0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1" fontId="51" fillId="0" borderId="19" xfId="0" applyNumberFormat="1" applyFont="1" applyBorder="1" applyAlignment="1">
      <alignment horizontal="left" wrapText="1"/>
    </xf>
    <xf numFmtId="3" fontId="51" fillId="0" borderId="20" xfId="0" applyNumberFormat="1" applyFont="1" applyBorder="1" applyAlignment="1">
      <alignment horizontal="center" vertical="center" wrapText="1"/>
    </xf>
    <xf numFmtId="3" fontId="51" fillId="0" borderId="21" xfId="0" applyNumberFormat="1" applyFont="1" applyBorder="1" applyAlignment="1">
      <alignment/>
    </xf>
    <xf numFmtId="3" fontId="51" fillId="0" borderId="21" xfId="0" applyNumberFormat="1" applyFont="1" applyBorder="1" applyAlignment="1">
      <alignment horizontal="center" wrapText="1"/>
    </xf>
    <xf numFmtId="3" fontId="51" fillId="0" borderId="21" xfId="0" applyNumberFormat="1" applyFont="1" applyBorder="1" applyAlignment="1">
      <alignment horizontal="center" vertical="center" wrapText="1"/>
    </xf>
    <xf numFmtId="3" fontId="51" fillId="0" borderId="22" xfId="0" applyNumberFormat="1" applyFont="1" applyBorder="1" applyAlignment="1">
      <alignment horizontal="center" vertical="center" wrapText="1"/>
    </xf>
    <xf numFmtId="3" fontId="51" fillId="0" borderId="23" xfId="0" applyNumberFormat="1" applyFont="1" applyBorder="1" applyAlignment="1">
      <alignment horizontal="center" vertical="center" wrapText="1"/>
    </xf>
    <xf numFmtId="1" fontId="51" fillId="0" borderId="28" xfId="0" applyNumberFormat="1" applyFont="1" applyBorder="1" applyAlignment="1">
      <alignment horizontal="left" wrapText="1"/>
    </xf>
    <xf numFmtId="3" fontId="51" fillId="0" borderId="29" xfId="0" applyNumberFormat="1" applyFont="1" applyBorder="1" applyAlignment="1">
      <alignment/>
    </xf>
    <xf numFmtId="3" fontId="51" fillId="0" borderId="30" xfId="0" applyNumberFormat="1" applyFont="1" applyBorder="1" applyAlignment="1">
      <alignment/>
    </xf>
    <xf numFmtId="3" fontId="51" fillId="0" borderId="31" xfId="0" applyNumberFormat="1" applyFont="1" applyBorder="1" applyAlignment="1">
      <alignment/>
    </xf>
    <xf numFmtId="3" fontId="51" fillId="0" borderId="32" xfId="0" applyNumberFormat="1" applyFont="1" applyBorder="1" applyAlignment="1">
      <alignment/>
    </xf>
    <xf numFmtId="1" fontId="51" fillId="0" borderId="28" xfId="0" applyNumberFormat="1" applyFont="1" applyBorder="1" applyAlignment="1">
      <alignment wrapText="1"/>
    </xf>
    <xf numFmtId="184" fontId="51" fillId="0" borderId="30" xfId="0" applyNumberFormat="1" applyFont="1" applyBorder="1" applyAlignment="1">
      <alignment/>
    </xf>
    <xf numFmtId="1" fontId="51" fillId="0" borderId="33" xfId="0" applyNumberFormat="1" applyFont="1" applyBorder="1" applyAlignment="1">
      <alignment wrapText="1"/>
    </xf>
    <xf numFmtId="3" fontId="51" fillId="0" borderId="34" xfId="0" applyNumberFormat="1" applyFont="1" applyBorder="1" applyAlignment="1">
      <alignment/>
    </xf>
    <xf numFmtId="3" fontId="51" fillId="0" borderId="35" xfId="0" applyNumberFormat="1" applyFont="1" applyBorder="1" applyAlignment="1">
      <alignment/>
    </xf>
    <xf numFmtId="3" fontId="51" fillId="0" borderId="36" xfId="0" applyNumberFormat="1" applyFont="1" applyBorder="1" applyAlignment="1">
      <alignment/>
    </xf>
    <xf numFmtId="3" fontId="51" fillId="0" borderId="37" xfId="0" applyNumberFormat="1" applyFont="1" applyBorder="1" applyAlignment="1">
      <alignment/>
    </xf>
    <xf numFmtId="1" fontId="47" fillId="0" borderId="38" xfId="0" applyNumberFormat="1" applyFont="1" applyBorder="1" applyAlignment="1">
      <alignment wrapText="1"/>
    </xf>
    <xf numFmtId="4" fontId="51" fillId="0" borderId="44" xfId="0" applyNumberFormat="1" applyFont="1" applyBorder="1" applyAlignment="1">
      <alignment/>
    </xf>
    <xf numFmtId="3" fontId="51" fillId="0" borderId="38" xfId="0" applyNumberFormat="1" applyFont="1" applyBorder="1" applyAlignment="1">
      <alignment/>
    </xf>
    <xf numFmtId="3" fontId="51" fillId="0" borderId="39" xfId="0" applyNumberFormat="1" applyFont="1" applyBorder="1" applyAlignment="1">
      <alignment/>
    </xf>
    <xf numFmtId="3" fontId="51" fillId="0" borderId="40" xfId="0" applyNumberFormat="1" applyFont="1" applyBorder="1" applyAlignment="1">
      <alignment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7" fillId="0" borderId="41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4" fontId="22" fillId="0" borderId="44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37" fillId="0" borderId="44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4" fontId="47" fillId="0" borderId="44" xfId="0" applyNumberFormat="1" applyFont="1" applyBorder="1" applyAlignment="1">
      <alignment horizontal="center"/>
    </xf>
    <xf numFmtId="4" fontId="47" fillId="0" borderId="39" xfId="0" applyNumberFormat="1" applyFont="1" applyBorder="1" applyAlignment="1">
      <alignment horizontal="center"/>
    </xf>
    <xf numFmtId="4" fontId="47" fillId="0" borderId="40" xfId="0" applyNumberFormat="1" applyFont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4" fontId="37" fillId="0" borderId="44" xfId="0" applyNumberFormat="1" applyFont="1" applyBorder="1" applyAlignment="1">
      <alignment horizontal="center"/>
    </xf>
    <xf numFmtId="4" fontId="37" fillId="0" borderId="39" xfId="0" applyNumberFormat="1" applyFont="1" applyBorder="1" applyAlignment="1">
      <alignment horizontal="center"/>
    </xf>
    <xf numFmtId="4" fontId="37" fillId="0" borderId="40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3144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104775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1724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19100"/>
          <a:ext cx="10477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428750"/>
          <a:ext cx="16097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19050</xdr:rowOff>
    </xdr:from>
    <xdr:to>
      <xdr:col>0</xdr:col>
      <xdr:colOff>1057275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42875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22">
      <selection activeCell="H11" sqref="H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0" customWidth="1"/>
    <col min="5" max="5" width="44.7109375" style="10" customWidth="1"/>
    <col min="6" max="6" width="16.0039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214" t="s">
        <v>134</v>
      </c>
      <c r="B1" s="214"/>
      <c r="C1" s="214"/>
      <c r="D1" s="214"/>
      <c r="E1" s="214"/>
      <c r="F1" s="214"/>
      <c r="G1" s="214"/>
      <c r="H1" s="214"/>
    </row>
    <row r="2" spans="1:8" s="72" customFormat="1" ht="26.25" customHeight="1">
      <c r="A2" s="214"/>
      <c r="B2" s="214"/>
      <c r="C2" s="214"/>
      <c r="D2" s="214"/>
      <c r="E2" s="214"/>
      <c r="F2" s="214"/>
      <c r="G2" s="215"/>
      <c r="H2" s="215"/>
    </row>
    <row r="3" spans="1:8" ht="25.5" customHeight="1">
      <c r="A3" s="214"/>
      <c r="B3" s="214"/>
      <c r="C3" s="214"/>
      <c r="D3" s="214"/>
      <c r="E3" s="214"/>
      <c r="F3" s="214"/>
      <c r="G3" s="214"/>
      <c r="H3" s="216"/>
    </row>
    <row r="4" spans="1:5" ht="9" customHeight="1">
      <c r="A4" s="73"/>
      <c r="B4" s="74"/>
      <c r="C4" s="74"/>
      <c r="D4" s="74"/>
      <c r="E4" s="74"/>
    </row>
    <row r="5" spans="1:8" ht="27.75" customHeight="1">
      <c r="A5" s="75"/>
      <c r="B5" s="76"/>
      <c r="C5" s="76"/>
      <c r="D5" s="77"/>
      <c r="E5" s="78"/>
      <c r="F5" s="79" t="s">
        <v>123</v>
      </c>
      <c r="G5" s="79" t="s">
        <v>124</v>
      </c>
      <c r="H5" s="79" t="s">
        <v>135</v>
      </c>
    </row>
    <row r="6" spans="1:8" ht="27.75" customHeight="1">
      <c r="A6" s="208" t="s">
        <v>37</v>
      </c>
      <c r="B6" s="207"/>
      <c r="C6" s="207"/>
      <c r="D6" s="207"/>
      <c r="E6" s="213"/>
      <c r="F6" s="143">
        <v>6100311</v>
      </c>
      <c r="G6" s="143">
        <v>6100311</v>
      </c>
      <c r="H6" s="143">
        <v>6100311</v>
      </c>
    </row>
    <row r="7" spans="1:8" ht="22.5" customHeight="1">
      <c r="A7" s="208" t="s">
        <v>0</v>
      </c>
      <c r="B7" s="207"/>
      <c r="C7" s="207"/>
      <c r="D7" s="207"/>
      <c r="E7" s="213"/>
      <c r="F7" s="144">
        <v>6099311</v>
      </c>
      <c r="G7" s="144">
        <v>6099311</v>
      </c>
      <c r="H7" s="144">
        <v>6099311</v>
      </c>
    </row>
    <row r="8" spans="1:8" ht="22.5" customHeight="1">
      <c r="A8" s="212" t="s">
        <v>1</v>
      </c>
      <c r="B8" s="213"/>
      <c r="C8" s="213"/>
      <c r="D8" s="213"/>
      <c r="E8" s="213"/>
      <c r="F8" s="125">
        <v>1000</v>
      </c>
      <c r="G8" s="125">
        <v>1000</v>
      </c>
      <c r="H8" s="125">
        <v>1000</v>
      </c>
    </row>
    <row r="9" spans="1:8" ht="22.5" customHeight="1">
      <c r="A9" s="97" t="s">
        <v>38</v>
      </c>
      <c r="B9" s="80"/>
      <c r="C9" s="80"/>
      <c r="D9" s="80"/>
      <c r="E9" s="80"/>
      <c r="F9" s="144">
        <v>6120311</v>
      </c>
      <c r="G9" s="144">
        <v>6100311</v>
      </c>
      <c r="H9" s="144">
        <v>6100311</v>
      </c>
    </row>
    <row r="10" spans="1:8" ht="22.5" customHeight="1">
      <c r="A10" s="206" t="s">
        <v>2</v>
      </c>
      <c r="B10" s="207"/>
      <c r="C10" s="207"/>
      <c r="D10" s="207"/>
      <c r="E10" s="217"/>
      <c r="F10" s="145">
        <v>6120311</v>
      </c>
      <c r="G10" s="145">
        <v>6100311</v>
      </c>
      <c r="H10" s="145">
        <v>6100311</v>
      </c>
    </row>
    <row r="11" spans="1:8" ht="22.5" customHeight="1">
      <c r="A11" s="212" t="s">
        <v>3</v>
      </c>
      <c r="B11" s="213"/>
      <c r="C11" s="213"/>
      <c r="D11" s="213"/>
      <c r="E11" s="213"/>
      <c r="F11" s="82"/>
      <c r="G11" s="142"/>
      <c r="H11" s="82"/>
    </row>
    <row r="12" spans="1:8" ht="22.5" customHeight="1">
      <c r="A12" s="206" t="s">
        <v>152</v>
      </c>
      <c r="B12" s="207"/>
      <c r="C12" s="207"/>
      <c r="D12" s="207"/>
      <c r="E12" s="207"/>
      <c r="F12" s="82">
        <f>+F6-F9</f>
        <v>-20000</v>
      </c>
      <c r="G12" s="82">
        <f>+G6-G9</f>
        <v>0</v>
      </c>
      <c r="H12" s="82">
        <f>+H6-H9</f>
        <v>0</v>
      </c>
    </row>
    <row r="13" spans="1:5" ht="25.5" customHeight="1">
      <c r="A13" s="126"/>
      <c r="B13" s="127"/>
      <c r="C13" s="127"/>
      <c r="D13" s="127"/>
      <c r="E13" s="127"/>
    </row>
    <row r="14" spans="1:8" ht="27.75" customHeight="1">
      <c r="A14" s="75"/>
      <c r="B14" s="76"/>
      <c r="C14" s="76"/>
      <c r="D14" s="77"/>
      <c r="E14" s="78"/>
      <c r="F14" s="79" t="s">
        <v>123</v>
      </c>
      <c r="G14" s="79" t="s">
        <v>124</v>
      </c>
      <c r="H14" s="79" t="s">
        <v>135</v>
      </c>
    </row>
    <row r="15" spans="1:8" ht="22.5" customHeight="1">
      <c r="A15" s="209" t="s">
        <v>153</v>
      </c>
      <c r="B15" s="210"/>
      <c r="C15" s="210"/>
      <c r="D15" s="210"/>
      <c r="E15" s="211"/>
      <c r="F15" s="84">
        <v>20000</v>
      </c>
      <c r="G15" s="84">
        <v>0</v>
      </c>
      <c r="H15" s="84">
        <v>0</v>
      </c>
    </row>
    <row r="16" spans="1:8" s="67" customFormat="1" ht="25.5" customHeight="1">
      <c r="A16" s="128"/>
      <c r="B16" s="127"/>
      <c r="C16" s="127"/>
      <c r="D16" s="127"/>
      <c r="E16" s="127"/>
      <c r="F16" s="10"/>
      <c r="G16" s="10"/>
      <c r="H16" s="10"/>
    </row>
    <row r="17" spans="1:8" s="67" customFormat="1" ht="27.75" customHeight="1">
      <c r="A17" s="75"/>
      <c r="B17" s="76"/>
      <c r="C17" s="76"/>
      <c r="D17" s="77"/>
      <c r="E17" s="78"/>
      <c r="F17" s="79" t="s">
        <v>120</v>
      </c>
      <c r="G17" s="79" t="s">
        <v>121</v>
      </c>
      <c r="H17" s="79" t="s">
        <v>136</v>
      </c>
    </row>
    <row r="18" spans="1:8" s="67" customFormat="1" ht="22.5" customHeight="1">
      <c r="A18" s="208" t="s">
        <v>4</v>
      </c>
      <c r="B18" s="207"/>
      <c r="C18" s="207"/>
      <c r="D18" s="207"/>
      <c r="E18" s="207"/>
      <c r="F18" s="81"/>
      <c r="G18" s="81"/>
      <c r="H18" s="81"/>
    </row>
    <row r="19" spans="1:8" s="67" customFormat="1" ht="22.5" customHeight="1">
      <c r="A19" s="208" t="s">
        <v>5</v>
      </c>
      <c r="B19" s="207"/>
      <c r="C19" s="207"/>
      <c r="D19" s="207"/>
      <c r="E19" s="207"/>
      <c r="F19" s="81"/>
      <c r="G19" s="81"/>
      <c r="H19" s="81"/>
    </row>
    <row r="20" spans="1:8" s="67" customFormat="1" ht="22.5" customHeight="1">
      <c r="A20" s="206" t="s">
        <v>6</v>
      </c>
      <c r="B20" s="207"/>
      <c r="C20" s="207"/>
      <c r="D20" s="207"/>
      <c r="E20" s="207"/>
      <c r="F20" s="81"/>
      <c r="G20" s="81"/>
      <c r="H20" s="81"/>
    </row>
    <row r="21" spans="1:8" s="67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7" customFormat="1" ht="22.5" customHeight="1">
      <c r="A22" s="206" t="s">
        <v>7</v>
      </c>
      <c r="B22" s="207"/>
      <c r="C22" s="207"/>
      <c r="D22" s="207"/>
      <c r="E22" s="207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8" s="67" customFormat="1" ht="18" customHeight="1">
      <c r="A23" s="89"/>
      <c r="B23" s="74"/>
      <c r="C23" s="74"/>
      <c r="D23" s="74"/>
      <c r="E23" s="74"/>
      <c r="G23" s="10"/>
      <c r="H23" s="10"/>
    </row>
  </sheetData>
  <sheetProtection/>
  <mergeCells count="14">
    <mergeCell ref="A11:E11"/>
    <mergeCell ref="A6:E6"/>
    <mergeCell ref="A7:E7"/>
    <mergeCell ref="A1:H1"/>
    <mergeCell ref="A2:H2"/>
    <mergeCell ref="A3:H3"/>
    <mergeCell ref="A8:E8"/>
    <mergeCell ref="A10:E10"/>
    <mergeCell ref="A22:E22"/>
    <mergeCell ref="A18:E18"/>
    <mergeCell ref="A19:E19"/>
    <mergeCell ref="A20:E20"/>
    <mergeCell ref="A15:E15"/>
    <mergeCell ref="A12:E12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20.00390625" style="37" customWidth="1"/>
    <col min="2" max="3" width="17.57421875" style="37" customWidth="1"/>
    <col min="4" max="4" width="17.57421875" style="68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214" t="s">
        <v>73</v>
      </c>
      <c r="B1" s="214"/>
      <c r="C1" s="214"/>
      <c r="D1" s="214"/>
      <c r="E1" s="214"/>
      <c r="F1" s="214"/>
      <c r="G1" s="214"/>
      <c r="H1" s="214"/>
    </row>
    <row r="2" spans="1:8" s="1" customFormat="1" ht="13.5" thickBot="1">
      <c r="A2" s="16"/>
      <c r="H2" s="17" t="s">
        <v>8</v>
      </c>
    </row>
    <row r="3" spans="1:8" s="1" customFormat="1" ht="26.25" thickBot="1">
      <c r="A3" s="95" t="s">
        <v>9</v>
      </c>
      <c r="B3" s="223" t="s">
        <v>120</v>
      </c>
      <c r="C3" s="224"/>
      <c r="D3" s="224"/>
      <c r="E3" s="224"/>
      <c r="F3" s="224"/>
      <c r="G3" s="224"/>
      <c r="H3" s="225"/>
    </row>
    <row r="4" spans="1:8" s="1" customFormat="1" ht="51.75" thickBot="1">
      <c r="A4" s="96" t="s">
        <v>10</v>
      </c>
      <c r="B4" s="18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140</v>
      </c>
      <c r="H4" s="20" t="s">
        <v>137</v>
      </c>
    </row>
    <row r="5" spans="1:8" s="1" customFormat="1" ht="12.75">
      <c r="A5" s="3" t="s">
        <v>129</v>
      </c>
      <c r="B5" s="4"/>
      <c r="C5" s="5"/>
      <c r="D5" s="6">
        <v>170000</v>
      </c>
      <c r="E5" s="7"/>
      <c r="F5" s="7"/>
      <c r="G5" s="8"/>
      <c r="H5" s="9"/>
    </row>
    <row r="6" spans="1:8" s="1" customFormat="1" ht="12.75">
      <c r="A6" s="21" t="s">
        <v>130</v>
      </c>
      <c r="B6" s="22"/>
      <c r="C6" s="23">
        <v>50000</v>
      </c>
      <c r="D6" s="23"/>
      <c r="E6" s="23"/>
      <c r="F6" s="23"/>
      <c r="G6" s="24"/>
      <c r="H6" s="25"/>
    </row>
    <row r="7" spans="1:8" s="1" customFormat="1" ht="12.75">
      <c r="A7" s="21" t="s">
        <v>131</v>
      </c>
      <c r="B7" s="22"/>
      <c r="C7" s="23"/>
      <c r="D7" s="23"/>
      <c r="E7" s="23"/>
      <c r="F7" s="23">
        <v>10000</v>
      </c>
      <c r="G7" s="24"/>
      <c r="H7" s="25"/>
    </row>
    <row r="8" spans="1:8" s="1" customFormat="1" ht="12.75">
      <c r="A8" s="21" t="s">
        <v>126</v>
      </c>
      <c r="B8" s="22">
        <v>3815000</v>
      </c>
      <c r="C8" s="23" t="s">
        <v>50</v>
      </c>
      <c r="D8" s="23"/>
      <c r="E8" s="23"/>
      <c r="F8" s="23"/>
      <c r="G8" s="24"/>
      <c r="H8" s="25"/>
    </row>
    <row r="9" spans="1:8" s="1" customFormat="1" ht="12.75">
      <c r="A9" s="21" t="s">
        <v>127</v>
      </c>
      <c r="B9" s="22">
        <v>962311</v>
      </c>
      <c r="C9" s="23"/>
      <c r="D9" s="23"/>
      <c r="E9" s="23" t="s">
        <v>50</v>
      </c>
      <c r="F9" s="23"/>
      <c r="G9" s="24"/>
      <c r="H9" s="25"/>
    </row>
    <row r="10" spans="1:8" s="1" customFormat="1" ht="25.5">
      <c r="A10" s="21" t="s">
        <v>128</v>
      </c>
      <c r="B10" s="22">
        <v>1092000</v>
      </c>
      <c r="C10" s="23"/>
      <c r="D10" s="23"/>
      <c r="E10" s="23"/>
      <c r="F10" s="23"/>
      <c r="G10" s="24"/>
      <c r="H10" s="25"/>
    </row>
    <row r="11" spans="1:8" s="1" customFormat="1" ht="12.75">
      <c r="A11" s="26" t="s">
        <v>50</v>
      </c>
      <c r="B11" s="22"/>
      <c r="C11" s="23"/>
      <c r="D11" s="23"/>
      <c r="E11" s="23"/>
      <c r="F11" s="23"/>
      <c r="G11" s="24"/>
      <c r="H11" s="25" t="s">
        <v>50</v>
      </c>
    </row>
    <row r="12" spans="1:8" s="1" customFormat="1" ht="12.75">
      <c r="A12" s="26" t="s">
        <v>138</v>
      </c>
      <c r="B12" s="22"/>
      <c r="C12" s="146"/>
      <c r="D12" s="23"/>
      <c r="E12" s="23"/>
      <c r="F12" s="23"/>
      <c r="G12" s="24"/>
      <c r="H12" s="25"/>
    </row>
    <row r="13" spans="1:8" s="1" customFormat="1" ht="12.75">
      <c r="A13" s="26" t="s">
        <v>139</v>
      </c>
      <c r="B13" s="22"/>
      <c r="C13" s="23"/>
      <c r="D13" s="23"/>
      <c r="E13" s="23"/>
      <c r="F13" s="23"/>
      <c r="G13" s="24">
        <v>1000</v>
      </c>
      <c r="H13" s="25"/>
    </row>
    <row r="14" spans="1:8" s="1" customFormat="1" ht="12.75">
      <c r="A14" s="26"/>
      <c r="B14" s="22"/>
      <c r="C14" s="23"/>
      <c r="D14" s="23"/>
      <c r="E14" s="23"/>
      <c r="F14" s="23"/>
      <c r="G14" s="24"/>
      <c r="H14" s="25"/>
    </row>
    <row r="15" spans="1:8" s="1" customFormat="1" ht="13.5" thickBot="1">
      <c r="A15" s="27"/>
      <c r="B15" s="28"/>
      <c r="C15" s="29"/>
      <c r="D15" s="29"/>
      <c r="E15" s="29"/>
      <c r="F15" s="29"/>
      <c r="G15" s="30"/>
      <c r="H15" s="31"/>
    </row>
    <row r="16" spans="1:8" s="1" customFormat="1" ht="30" customHeight="1" thickBot="1">
      <c r="A16" s="32" t="s">
        <v>16</v>
      </c>
      <c r="B16" s="147">
        <v>5869311</v>
      </c>
      <c r="C16" s="33">
        <v>50000</v>
      </c>
      <c r="D16" s="34">
        <v>170000</v>
      </c>
      <c r="E16" s="33">
        <v>0</v>
      </c>
      <c r="F16" s="34">
        <v>10000</v>
      </c>
      <c r="G16" s="33">
        <v>1000</v>
      </c>
      <c r="H16" s="35">
        <v>0</v>
      </c>
    </row>
    <row r="17" spans="1:8" s="1" customFormat="1" ht="28.5" customHeight="1" thickBot="1">
      <c r="A17" s="32" t="s">
        <v>151</v>
      </c>
      <c r="B17" s="218">
        <f>B16+C16+D16+E16+F16+G16+H16</f>
        <v>6100311</v>
      </c>
      <c r="C17" s="219"/>
      <c r="D17" s="219"/>
      <c r="E17" s="219"/>
      <c r="F17" s="219"/>
      <c r="G17" s="219"/>
      <c r="H17" s="220"/>
    </row>
    <row r="18" spans="1:8" ht="12.75">
      <c r="A18" s="13"/>
      <c r="B18" s="13"/>
      <c r="C18" s="13"/>
      <c r="D18" s="14"/>
      <c r="E18" s="36"/>
      <c r="H18" s="17"/>
    </row>
    <row r="19" spans="1:4" ht="24" customHeight="1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4:5" ht="12.75">
      <c r="D23" s="38"/>
      <c r="E23" s="49"/>
    </row>
    <row r="24" spans="4:5" ht="12.75">
      <c r="D24" s="44"/>
      <c r="E24" s="45"/>
    </row>
    <row r="25" spans="2:5" ht="12.75">
      <c r="B25" s="40"/>
      <c r="D25" s="44"/>
      <c r="E25" s="50"/>
    </row>
    <row r="26" spans="3:5" ht="12.75">
      <c r="C26" s="40"/>
      <c r="D26" s="44"/>
      <c r="E26" s="51"/>
    </row>
    <row r="27" spans="3:5" ht="12.75">
      <c r="C27" s="40"/>
      <c r="D27" s="46"/>
      <c r="E27" s="43"/>
    </row>
    <row r="28" spans="4:5" ht="12.75">
      <c r="D28" s="38"/>
      <c r="E28" s="39"/>
    </row>
    <row r="29" spans="2:5" ht="12.75">
      <c r="B29" s="40"/>
      <c r="D29" s="38"/>
      <c r="E29" s="41"/>
    </row>
    <row r="30" spans="3:5" ht="12.75">
      <c r="C30" s="40"/>
      <c r="D30" s="38"/>
      <c r="E30" s="50"/>
    </row>
    <row r="31" spans="1:8" s="1" customFormat="1" ht="30" customHeight="1">
      <c r="A31" s="37"/>
      <c r="B31" s="37"/>
      <c r="C31" s="40"/>
      <c r="D31" s="46"/>
      <c r="E31" s="43"/>
      <c r="F31" s="10"/>
      <c r="G31" s="10"/>
      <c r="H31" s="10"/>
    </row>
    <row r="32" spans="1:8" s="1" customFormat="1" ht="28.5" customHeight="1">
      <c r="A32" s="37"/>
      <c r="B32" s="37"/>
      <c r="C32" s="37"/>
      <c r="D32" s="44"/>
      <c r="E32" s="39"/>
      <c r="F32" s="10"/>
      <c r="G32" s="10"/>
      <c r="H32" s="10"/>
    </row>
    <row r="33" spans="3:5" ht="12.75">
      <c r="C33" s="40"/>
      <c r="D33" s="44"/>
      <c r="E33" s="50"/>
    </row>
    <row r="34" spans="4:5" ht="12.75">
      <c r="D34" s="46"/>
      <c r="E34" s="49"/>
    </row>
    <row r="35" spans="4:5" ht="12.75">
      <c r="D35" s="38"/>
      <c r="E35" s="39"/>
    </row>
    <row r="36" spans="4:5" ht="12.75">
      <c r="D36" s="46"/>
      <c r="E36" s="43"/>
    </row>
    <row r="37" spans="4:5" ht="18" customHeight="1">
      <c r="D37" s="38"/>
      <c r="E37" s="39"/>
    </row>
    <row r="38" spans="4:5" ht="12.75">
      <c r="D38" s="38"/>
      <c r="E38" s="39"/>
    </row>
    <row r="39" spans="1:5" ht="12.75">
      <c r="A39" s="40"/>
      <c r="D39" s="52"/>
      <c r="E39" s="50"/>
    </row>
    <row r="40" spans="2:5" ht="12.75">
      <c r="B40" s="40"/>
      <c r="C40" s="40"/>
      <c r="D40" s="53"/>
      <c r="E40" s="50"/>
    </row>
    <row r="41" spans="2:5" ht="12.75">
      <c r="B41" s="40"/>
      <c r="C41" s="40"/>
      <c r="D41" s="53"/>
      <c r="E41" s="41"/>
    </row>
    <row r="42" spans="2:5" ht="13.5" customHeight="1">
      <c r="B42" s="40"/>
      <c r="C42" s="40"/>
      <c r="D42" s="46"/>
      <c r="E42" s="47"/>
    </row>
    <row r="43" spans="4:5" ht="13.5" customHeight="1">
      <c r="D43" s="38"/>
      <c r="E43" s="39"/>
    </row>
    <row r="44" spans="2:5" ht="13.5" customHeight="1">
      <c r="B44" s="40"/>
      <c r="D44" s="38"/>
      <c r="E44" s="50"/>
    </row>
    <row r="45" spans="3:5" ht="12.75">
      <c r="C45" s="40"/>
      <c r="D45" s="38"/>
      <c r="E45" s="41"/>
    </row>
    <row r="46" spans="1:8" s="1" customFormat="1" ht="30" customHeight="1">
      <c r="A46" s="37"/>
      <c r="B46" s="37"/>
      <c r="C46" s="40"/>
      <c r="D46" s="46"/>
      <c r="E46" s="43"/>
      <c r="F46" s="10"/>
      <c r="G46" s="10"/>
      <c r="H46" s="10"/>
    </row>
    <row r="47" spans="1:8" s="1" customFormat="1" ht="28.5" customHeight="1">
      <c r="A47" s="37"/>
      <c r="B47" s="37"/>
      <c r="C47" s="37"/>
      <c r="D47" s="38"/>
      <c r="E47" s="39"/>
      <c r="F47" s="10"/>
      <c r="G47" s="10"/>
      <c r="H47" s="10"/>
    </row>
    <row r="48" spans="4:5" ht="13.5" customHeight="1">
      <c r="D48" s="38"/>
      <c r="E48" s="39"/>
    </row>
    <row r="49" spans="4:5" ht="13.5" customHeight="1">
      <c r="D49" s="54"/>
      <c r="E49" s="55"/>
    </row>
    <row r="50" spans="4:5" ht="13.5" customHeight="1">
      <c r="D50" s="38"/>
      <c r="E50" s="39"/>
    </row>
    <row r="51" spans="4:5" ht="13.5" customHeight="1">
      <c r="D51" s="38"/>
      <c r="E51" s="39"/>
    </row>
    <row r="52" spans="4:5" ht="13.5" customHeight="1">
      <c r="D52" s="38"/>
      <c r="E52" s="39"/>
    </row>
    <row r="53" spans="4:5" ht="28.5" customHeight="1">
      <c r="D53" s="46"/>
      <c r="E53" s="43"/>
    </row>
    <row r="54" spans="4:5" ht="13.5" customHeight="1">
      <c r="D54" s="38"/>
      <c r="E54" s="39"/>
    </row>
    <row r="55" spans="4:5" ht="13.5" customHeight="1">
      <c r="D55" s="46"/>
      <c r="E55" s="43"/>
    </row>
    <row r="56" spans="4:5" ht="13.5" customHeight="1">
      <c r="D56" s="38"/>
      <c r="E56" s="39"/>
    </row>
    <row r="57" spans="4:5" ht="13.5" customHeight="1">
      <c r="D57" s="38"/>
      <c r="E57" s="39"/>
    </row>
    <row r="58" spans="4:5" ht="22.5" customHeight="1">
      <c r="D58" s="38"/>
      <c r="E58" s="39"/>
    </row>
    <row r="59" spans="4:5" ht="13.5" customHeight="1">
      <c r="D59" s="38"/>
      <c r="E59" s="39"/>
    </row>
    <row r="60" spans="1:5" ht="13.5" customHeight="1">
      <c r="A60" s="56"/>
      <c r="B60" s="56"/>
      <c r="C60" s="56"/>
      <c r="D60" s="57"/>
      <c r="E60" s="58"/>
    </row>
    <row r="61" spans="3:5" ht="13.5" customHeight="1">
      <c r="C61" s="40"/>
      <c r="D61" s="38"/>
      <c r="E61" s="41"/>
    </row>
    <row r="62" spans="4:5" ht="13.5" customHeight="1">
      <c r="D62" s="59"/>
      <c r="E62" s="60"/>
    </row>
    <row r="63" spans="4:5" ht="13.5" customHeight="1">
      <c r="D63" s="38"/>
      <c r="E63" s="39"/>
    </row>
    <row r="64" spans="4:5" ht="13.5" customHeight="1">
      <c r="D64" s="54"/>
      <c r="E64" s="55"/>
    </row>
    <row r="65" spans="4:5" ht="13.5" customHeight="1">
      <c r="D65" s="54"/>
      <c r="E65" s="55"/>
    </row>
    <row r="66" spans="4:5" ht="13.5" customHeight="1">
      <c r="D66" s="38"/>
      <c r="E66" s="39"/>
    </row>
    <row r="67" spans="4:5" ht="13.5" customHeight="1">
      <c r="D67" s="46"/>
      <c r="E67" s="43"/>
    </row>
    <row r="68" spans="4:5" ht="13.5" customHeight="1">
      <c r="D68" s="38"/>
      <c r="E68" s="39"/>
    </row>
    <row r="69" spans="4:5" ht="22.5" customHeight="1">
      <c r="D69" s="38"/>
      <c r="E69" s="39"/>
    </row>
    <row r="70" spans="4:5" ht="13.5" customHeight="1">
      <c r="D70" s="46"/>
      <c r="E70" s="43"/>
    </row>
    <row r="71" spans="4:5" ht="13.5" customHeight="1">
      <c r="D71" s="38"/>
      <c r="E71" s="39"/>
    </row>
    <row r="72" spans="4:5" ht="13.5" customHeight="1">
      <c r="D72" s="54"/>
      <c r="E72" s="55"/>
    </row>
    <row r="73" spans="4:5" ht="13.5" customHeight="1">
      <c r="D73" s="46"/>
      <c r="E73" s="60"/>
    </row>
    <row r="74" spans="4:5" ht="13.5" customHeight="1">
      <c r="D74" s="44"/>
      <c r="E74" s="55"/>
    </row>
    <row r="75" spans="4:5" ht="13.5" customHeight="1">
      <c r="D75" s="46"/>
      <c r="E75" s="43"/>
    </row>
    <row r="76" spans="4:5" ht="13.5" customHeight="1">
      <c r="D76" s="38"/>
      <c r="E76" s="39"/>
    </row>
    <row r="77" spans="3:5" ht="13.5" customHeight="1">
      <c r="C77" s="40"/>
      <c r="D77" s="38"/>
      <c r="E77" s="41"/>
    </row>
    <row r="78" spans="4:5" ht="12.75">
      <c r="D78" s="44"/>
      <c r="E78" s="43"/>
    </row>
    <row r="79" spans="4:5" ht="12.75">
      <c r="D79" s="44"/>
      <c r="E79" s="55"/>
    </row>
    <row r="80" spans="3:5" ht="12.75">
      <c r="C80" s="40"/>
      <c r="D80" s="44"/>
      <c r="E80" s="61"/>
    </row>
    <row r="81" spans="3:5" ht="12.75">
      <c r="C81" s="40"/>
      <c r="D81" s="46"/>
      <c r="E81" s="47"/>
    </row>
    <row r="82" spans="4:5" ht="12.75">
      <c r="D82" s="38"/>
      <c r="E82" s="39"/>
    </row>
    <row r="83" spans="4:5" ht="12.75">
      <c r="D83" s="59"/>
      <c r="E83" s="62"/>
    </row>
    <row r="84" spans="4:5" ht="12.75">
      <c r="D84" s="54"/>
      <c r="E84" s="55"/>
    </row>
    <row r="85" spans="2:5" ht="12.75">
      <c r="B85" s="40"/>
      <c r="D85" s="54"/>
      <c r="E85" s="63"/>
    </row>
    <row r="86" spans="3:5" ht="12.75">
      <c r="C86" s="40"/>
      <c r="D86" s="54"/>
      <c r="E86" s="63"/>
    </row>
    <row r="87" spans="4:5" ht="12.75">
      <c r="D87" s="59"/>
      <c r="E87" s="60"/>
    </row>
    <row r="88" spans="4:5" ht="12.75">
      <c r="D88" s="54"/>
      <c r="E88" s="55"/>
    </row>
    <row r="89" spans="2:5" ht="12.75">
      <c r="B89" s="40"/>
      <c r="D89" s="54"/>
      <c r="E89" s="64"/>
    </row>
    <row r="90" spans="3:5" ht="12.75">
      <c r="C90" s="40"/>
      <c r="D90" s="54"/>
      <c r="E90" s="41"/>
    </row>
    <row r="91" spans="3:5" ht="12.75">
      <c r="C91" s="40"/>
      <c r="D91" s="46"/>
      <c r="E91" s="47"/>
    </row>
    <row r="92" spans="4:5" ht="12.75">
      <c r="D92" s="38"/>
      <c r="E92" s="39"/>
    </row>
    <row r="93" spans="3:5" ht="12.75">
      <c r="C93" s="40"/>
      <c r="D93" s="38"/>
      <c r="E93" s="61"/>
    </row>
    <row r="94" spans="4:5" ht="12.75">
      <c r="D94" s="59"/>
      <c r="E94" s="60"/>
    </row>
    <row r="95" spans="4:5" ht="28.5" customHeight="1">
      <c r="D95" s="54"/>
      <c r="E95" s="55"/>
    </row>
    <row r="96" spans="4:5" ht="12.75">
      <c r="D96" s="38"/>
      <c r="E96" s="39"/>
    </row>
    <row r="97" spans="1:5" ht="15.75">
      <c r="A97" s="65"/>
      <c r="B97" s="13"/>
      <c r="C97" s="13"/>
      <c r="D97" s="13"/>
      <c r="E97" s="50"/>
    </row>
    <row r="98" spans="1:5" ht="12.75">
      <c r="A98" s="40"/>
      <c r="D98" s="52"/>
      <c r="E98" s="50"/>
    </row>
    <row r="99" spans="1:5" ht="12.75">
      <c r="A99" s="40"/>
      <c r="B99" s="40"/>
      <c r="D99" s="52"/>
      <c r="E99" s="41"/>
    </row>
    <row r="100" spans="3:5" ht="12.75">
      <c r="C100" s="40"/>
      <c r="D100" s="38"/>
      <c r="E100" s="50"/>
    </row>
    <row r="101" spans="4:5" ht="12.75">
      <c r="D101" s="42"/>
      <c r="E101" s="43"/>
    </row>
    <row r="102" spans="2:5" ht="12.75">
      <c r="B102" s="40"/>
      <c r="D102" s="38"/>
      <c r="E102" s="41"/>
    </row>
    <row r="103" spans="3:5" ht="12.75">
      <c r="C103" s="40"/>
      <c r="D103" s="38"/>
      <c r="E103" s="41"/>
    </row>
    <row r="104" spans="4:5" ht="12.75">
      <c r="D104" s="46"/>
      <c r="E104" s="47"/>
    </row>
    <row r="105" spans="3:5" ht="12.75">
      <c r="C105" s="40"/>
      <c r="D105" s="38"/>
      <c r="E105" s="48"/>
    </row>
    <row r="106" spans="4:5" ht="12.75">
      <c r="D106" s="38"/>
      <c r="E106" s="47"/>
    </row>
    <row r="107" spans="2:5" ht="12.75">
      <c r="B107" s="40"/>
      <c r="D107" s="44"/>
      <c r="E107" s="50"/>
    </row>
    <row r="108" spans="3:5" ht="12.75">
      <c r="C108" s="40"/>
      <c r="D108" s="44"/>
      <c r="E108" s="51"/>
    </row>
    <row r="109" spans="4:5" ht="12.75">
      <c r="D109" s="46"/>
      <c r="E109" s="43"/>
    </row>
    <row r="110" spans="1:5" ht="12.75">
      <c r="A110" s="40"/>
      <c r="D110" s="52"/>
      <c r="E110" s="50"/>
    </row>
    <row r="111" spans="2:5" ht="12.75">
      <c r="B111" s="40"/>
      <c r="D111" s="38"/>
      <c r="E111" s="50"/>
    </row>
    <row r="112" spans="3:5" ht="12.75">
      <c r="C112" s="40"/>
      <c r="D112" s="38"/>
      <c r="E112" s="41"/>
    </row>
    <row r="113" spans="3:5" ht="12.75">
      <c r="C113" s="40"/>
      <c r="D113" s="46"/>
      <c r="E113" s="43"/>
    </row>
    <row r="114" spans="3:5" ht="12.75">
      <c r="C114" s="40"/>
      <c r="D114" s="38"/>
      <c r="E114" s="41"/>
    </row>
    <row r="115" spans="4:5" ht="12.75">
      <c r="D115" s="59"/>
      <c r="E115" s="60"/>
    </row>
    <row r="116" spans="3:5" ht="12.75">
      <c r="C116" s="40"/>
      <c r="D116" s="44"/>
      <c r="E116" s="61"/>
    </row>
    <row r="117" spans="3:5" ht="12.75">
      <c r="C117" s="40"/>
      <c r="D117" s="46"/>
      <c r="E117" s="47"/>
    </row>
    <row r="118" spans="4:5" ht="12.75">
      <c r="D118" s="59"/>
      <c r="E118" s="66"/>
    </row>
    <row r="119" spans="2:5" ht="11.25" customHeight="1">
      <c r="B119" s="40"/>
      <c r="D119" s="54"/>
      <c r="E119" s="64"/>
    </row>
    <row r="120" spans="3:5" ht="24" customHeight="1">
      <c r="C120" s="40"/>
      <c r="D120" s="54"/>
      <c r="E120" s="41"/>
    </row>
    <row r="121" spans="3:5" ht="15" customHeight="1">
      <c r="C121" s="40"/>
      <c r="D121" s="46"/>
      <c r="E121" s="47"/>
    </row>
    <row r="122" spans="3:5" ht="11.25" customHeight="1">
      <c r="C122" s="40"/>
      <c r="D122" s="46"/>
      <c r="E122" s="47"/>
    </row>
    <row r="123" spans="4:5" ht="12.75">
      <c r="D123" s="38"/>
      <c r="E123" s="39"/>
    </row>
    <row r="124" spans="1:8" ht="13.5" customHeight="1">
      <c r="A124" s="221"/>
      <c r="B124" s="222"/>
      <c r="C124" s="222"/>
      <c r="D124" s="222"/>
      <c r="E124" s="222"/>
      <c r="F124" s="67"/>
      <c r="G124" s="67"/>
      <c r="H124" s="67"/>
    </row>
    <row r="125" spans="1:5" ht="12.75" customHeight="1">
      <c r="A125" s="56"/>
      <c r="B125" s="56"/>
      <c r="C125" s="56"/>
      <c r="D125" s="57"/>
      <c r="E125" s="58"/>
    </row>
    <row r="126" ht="12.75" customHeight="1"/>
    <row r="127" spans="1:5" ht="15.75">
      <c r="A127" s="69"/>
      <c r="B127" s="40"/>
      <c r="C127" s="40"/>
      <c r="D127" s="70"/>
      <c r="E127" s="12"/>
    </row>
    <row r="128" spans="1:5" ht="12.75">
      <c r="A128" s="40"/>
      <c r="B128" s="40"/>
      <c r="C128" s="40"/>
      <c r="D128" s="70"/>
      <c r="E128" s="12"/>
    </row>
    <row r="129" spans="1:5" ht="12.75">
      <c r="A129" s="40"/>
      <c r="B129" s="40"/>
      <c r="C129" s="40"/>
      <c r="D129" s="70"/>
      <c r="E129" s="12"/>
    </row>
    <row r="130" spans="1:5" ht="12.75">
      <c r="A130" s="40"/>
      <c r="B130" s="40"/>
      <c r="C130" s="40"/>
      <c r="D130" s="70"/>
      <c r="E130" s="12"/>
    </row>
    <row r="131" spans="1:5" ht="12.75">
      <c r="A131" s="40"/>
      <c r="B131" s="40"/>
      <c r="C131" s="40"/>
      <c r="D131" s="70"/>
      <c r="E131" s="12"/>
    </row>
    <row r="132" spans="1:3" ht="19.5" customHeight="1">
      <c r="A132" s="40"/>
      <c r="B132" s="40"/>
      <c r="C132" s="40"/>
    </row>
    <row r="133" spans="1:5" ht="15" customHeight="1">
      <c r="A133" s="40"/>
      <c r="B133" s="40"/>
      <c r="C133" s="40"/>
      <c r="D133" s="70"/>
      <c r="E133" s="12"/>
    </row>
    <row r="134" spans="1:5" ht="12.75">
      <c r="A134" s="40"/>
      <c r="B134" s="40"/>
      <c r="C134" s="40"/>
      <c r="D134" s="70"/>
      <c r="E134" s="71"/>
    </row>
    <row r="135" spans="1:5" ht="12.75">
      <c r="A135" s="40"/>
      <c r="B135" s="40"/>
      <c r="C135" s="40"/>
      <c r="D135" s="70"/>
      <c r="E135" s="12"/>
    </row>
    <row r="136" spans="1:5" ht="12.75">
      <c r="A136" s="40"/>
      <c r="B136" s="40"/>
      <c r="C136" s="40"/>
      <c r="D136" s="70"/>
      <c r="E136" s="48"/>
    </row>
    <row r="137" spans="4:5" ht="12.75">
      <c r="D137" s="46"/>
      <c r="E137" s="49"/>
    </row>
    <row r="140" ht="22.5" customHeight="1"/>
    <row r="145" ht="13.5" customHeight="1"/>
    <row r="146" ht="13.5" customHeight="1"/>
    <row r="147" ht="13.5" customHeight="1"/>
    <row r="159" spans="1:8" s="67" customFormat="1" ht="18" customHeight="1">
      <c r="A159" s="37"/>
      <c r="B159" s="37"/>
      <c r="C159" s="37"/>
      <c r="D159" s="68"/>
      <c r="E159" s="10"/>
      <c r="F159" s="10"/>
      <c r="G159" s="10"/>
      <c r="H159" s="10"/>
    </row>
    <row r="160" ht="28.5" customHeight="1"/>
    <row r="164" ht="17.25" customHeight="1"/>
    <row r="165" ht="13.5" customHeight="1"/>
    <row r="171" ht="22.5" customHeight="1"/>
    <row r="172" ht="22.5" customHeight="1"/>
  </sheetData>
  <sheetProtection/>
  <mergeCells count="4">
    <mergeCell ref="A1:H1"/>
    <mergeCell ref="B17:H17"/>
    <mergeCell ref="A124:E124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4.28125" style="0" customWidth="1"/>
    <col min="2" max="3" width="17.00390625" style="0" customWidth="1"/>
    <col min="4" max="4" width="16.140625" style="0" customWidth="1"/>
    <col min="5" max="5" width="12.140625" style="0" customWidth="1"/>
    <col min="6" max="6" width="17.28125" style="0" customWidth="1"/>
    <col min="7" max="7" width="16.421875" style="0" customWidth="1"/>
    <col min="8" max="8" width="12.00390625" style="0" customWidth="1"/>
  </cols>
  <sheetData>
    <row r="1" spans="1:8" ht="18">
      <c r="A1" s="214" t="s">
        <v>73</v>
      </c>
      <c r="B1" s="214"/>
      <c r="C1" s="214"/>
      <c r="D1" s="214"/>
      <c r="E1" s="214"/>
      <c r="F1" s="214"/>
      <c r="G1" s="214"/>
      <c r="H1" s="214"/>
    </row>
    <row r="2" spans="1:8" ht="13.5" thickBot="1">
      <c r="A2" s="16"/>
      <c r="B2" s="1"/>
      <c r="C2" s="1"/>
      <c r="D2" s="1"/>
      <c r="E2" s="1"/>
      <c r="F2" s="1"/>
      <c r="G2" s="1"/>
      <c r="H2" s="17" t="s">
        <v>8</v>
      </c>
    </row>
    <row r="3" spans="1:8" ht="13.5" thickBot="1">
      <c r="A3" s="177" t="s">
        <v>9</v>
      </c>
      <c r="B3" s="226" t="s">
        <v>121</v>
      </c>
      <c r="C3" s="227"/>
      <c r="D3" s="227"/>
      <c r="E3" s="227"/>
      <c r="F3" s="227"/>
      <c r="G3" s="227"/>
      <c r="H3" s="228"/>
    </row>
    <row r="4" spans="1:8" ht="34.5" thickBot="1">
      <c r="A4" s="178" t="s">
        <v>10</v>
      </c>
      <c r="B4" s="179" t="s">
        <v>11</v>
      </c>
      <c r="C4" s="180" t="s">
        <v>12</v>
      </c>
      <c r="D4" s="180" t="s">
        <v>13</v>
      </c>
      <c r="E4" s="180" t="s">
        <v>14</v>
      </c>
      <c r="F4" s="180" t="s">
        <v>15</v>
      </c>
      <c r="G4" s="180" t="s">
        <v>140</v>
      </c>
      <c r="H4" s="181" t="s">
        <v>137</v>
      </c>
    </row>
    <row r="5" spans="1:8" ht="12.75">
      <c r="A5" s="182" t="s">
        <v>129</v>
      </c>
      <c r="B5" s="183"/>
      <c r="C5" s="184"/>
      <c r="D5" s="185">
        <v>170000</v>
      </c>
      <c r="E5" s="186"/>
      <c r="F5" s="186"/>
      <c r="G5" s="187"/>
      <c r="H5" s="188"/>
    </row>
    <row r="6" spans="1:8" ht="12.75">
      <c r="A6" s="189" t="s">
        <v>130</v>
      </c>
      <c r="B6" s="190"/>
      <c r="C6" s="191">
        <v>50000</v>
      </c>
      <c r="D6" s="191"/>
      <c r="E6" s="191"/>
      <c r="F6" s="191"/>
      <c r="G6" s="192"/>
      <c r="H6" s="193"/>
    </row>
    <row r="7" spans="1:8" ht="12.75">
      <c r="A7" s="189" t="s">
        <v>131</v>
      </c>
      <c r="B7" s="190"/>
      <c r="C7" s="191"/>
      <c r="D7" s="191"/>
      <c r="E7" s="191"/>
      <c r="F7" s="191">
        <v>10000</v>
      </c>
      <c r="G7" s="192"/>
      <c r="H7" s="193"/>
    </row>
    <row r="8" spans="1:8" ht="12.75">
      <c r="A8" s="189" t="s">
        <v>126</v>
      </c>
      <c r="B8" s="190">
        <v>3815000</v>
      </c>
      <c r="C8" s="191" t="s">
        <v>50</v>
      </c>
      <c r="D8" s="191"/>
      <c r="E8" s="191"/>
      <c r="F8" s="191"/>
      <c r="G8" s="192"/>
      <c r="H8" s="193"/>
    </row>
    <row r="9" spans="1:8" ht="12.75">
      <c r="A9" s="189" t="s">
        <v>127</v>
      </c>
      <c r="B9" s="190">
        <v>962311</v>
      </c>
      <c r="C9" s="191"/>
      <c r="D9" s="191"/>
      <c r="E9" s="191" t="s">
        <v>50</v>
      </c>
      <c r="F9" s="191"/>
      <c r="G9" s="192"/>
      <c r="H9" s="193"/>
    </row>
    <row r="10" spans="1:8" ht="12.75">
      <c r="A10" s="189" t="s">
        <v>128</v>
      </c>
      <c r="B10" s="190">
        <v>1092000</v>
      </c>
      <c r="C10" s="191"/>
      <c r="D10" s="191"/>
      <c r="E10" s="191"/>
      <c r="F10" s="191"/>
      <c r="G10" s="192"/>
      <c r="H10" s="193"/>
    </row>
    <row r="11" spans="1:8" ht="12.75">
      <c r="A11" s="194" t="s">
        <v>50</v>
      </c>
      <c r="B11" s="190"/>
      <c r="C11" s="191"/>
      <c r="D11" s="191"/>
      <c r="E11" s="191"/>
      <c r="F11" s="191"/>
      <c r="G11" s="192"/>
      <c r="H11" s="193" t="s">
        <v>50</v>
      </c>
    </row>
    <row r="12" spans="1:8" ht="12.75">
      <c r="A12" s="194" t="s">
        <v>138</v>
      </c>
      <c r="B12" s="190"/>
      <c r="C12" s="195"/>
      <c r="D12" s="191"/>
      <c r="E12" s="191"/>
      <c r="F12" s="191"/>
      <c r="G12" s="192"/>
      <c r="H12" s="193"/>
    </row>
    <row r="13" spans="1:8" ht="12.75">
      <c r="A13" s="194" t="s">
        <v>139</v>
      </c>
      <c r="B13" s="190"/>
      <c r="C13" s="191"/>
      <c r="D13" s="191"/>
      <c r="E13" s="191"/>
      <c r="F13" s="191"/>
      <c r="G13" s="192">
        <v>1000</v>
      </c>
      <c r="H13" s="193"/>
    </row>
    <row r="14" spans="1:8" ht="12.75">
      <c r="A14" s="194"/>
      <c r="B14" s="190"/>
      <c r="C14" s="191"/>
      <c r="D14" s="191"/>
      <c r="E14" s="191"/>
      <c r="F14" s="191"/>
      <c r="G14" s="192"/>
      <c r="H14" s="193"/>
    </row>
    <row r="15" spans="1:8" ht="13.5" thickBot="1">
      <c r="A15" s="196"/>
      <c r="B15" s="197"/>
      <c r="C15" s="198"/>
      <c r="D15" s="198"/>
      <c r="E15" s="198"/>
      <c r="F15" s="198"/>
      <c r="G15" s="199"/>
      <c r="H15" s="200"/>
    </row>
    <row r="16" spans="1:8" ht="13.5" thickBot="1">
      <c r="A16" s="201" t="s">
        <v>16</v>
      </c>
      <c r="B16" s="202">
        <v>5869311</v>
      </c>
      <c r="C16" s="203">
        <v>50000</v>
      </c>
      <c r="D16" s="204">
        <v>170000</v>
      </c>
      <c r="E16" s="203">
        <v>0</v>
      </c>
      <c r="F16" s="204">
        <v>10000</v>
      </c>
      <c r="G16" s="203">
        <v>1000</v>
      </c>
      <c r="H16" s="205">
        <v>0</v>
      </c>
    </row>
    <row r="17" spans="1:8" ht="23.25" thickBot="1">
      <c r="A17" s="201" t="s">
        <v>122</v>
      </c>
      <c r="B17" s="229">
        <f>B16+C16+D16+E16+F16+G16+H16</f>
        <v>6100311</v>
      </c>
      <c r="C17" s="230"/>
      <c r="D17" s="230"/>
      <c r="E17" s="230"/>
      <c r="F17" s="230"/>
      <c r="G17" s="230"/>
      <c r="H17" s="231"/>
    </row>
  </sheetData>
  <sheetProtection/>
  <mergeCells count="3">
    <mergeCell ref="A1:H1"/>
    <mergeCell ref="B3:H3"/>
    <mergeCell ref="B17:H1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B20" sqref="B20:H20"/>
    </sheetView>
  </sheetViews>
  <sheetFormatPr defaultColWidth="9.140625" defaultRowHeight="12.75"/>
  <cols>
    <col min="1" max="1" width="24.421875" style="0" customWidth="1"/>
    <col min="2" max="2" width="17.140625" style="0" customWidth="1"/>
    <col min="3" max="3" width="18.57421875" style="0" customWidth="1"/>
    <col min="4" max="4" width="14.421875" style="0" customWidth="1"/>
    <col min="5" max="5" width="11.421875" style="0" customWidth="1"/>
    <col min="6" max="6" width="11.7109375" style="0" customWidth="1"/>
    <col min="7" max="7" width="12.28125" style="0" customWidth="1"/>
    <col min="8" max="8" width="12.7109375" style="0" customWidth="1"/>
  </cols>
  <sheetData>
    <row r="1" spans="1:8" ht="15.75" customHeight="1">
      <c r="A1" s="176"/>
      <c r="B1" s="176"/>
      <c r="C1" s="176"/>
      <c r="D1" s="176"/>
      <c r="E1" s="176"/>
      <c r="F1" s="176"/>
      <c r="G1" s="176"/>
      <c r="H1" s="176"/>
    </row>
    <row r="2" spans="1:8" ht="15.75">
      <c r="A2" s="176"/>
      <c r="B2" s="176"/>
      <c r="C2" s="176"/>
      <c r="D2" s="176"/>
      <c r="E2" s="176"/>
      <c r="F2" s="176"/>
      <c r="G2" s="176"/>
      <c r="H2" s="176"/>
    </row>
    <row r="4" ht="3.75" customHeight="1"/>
    <row r="5" ht="18" customHeight="1"/>
    <row r="6" ht="17.25" customHeight="1"/>
    <row r="7" spans="1:8" ht="10.5" customHeight="1">
      <c r="A7" s="232" t="s">
        <v>73</v>
      </c>
      <c r="B7" s="232"/>
      <c r="C7" s="232"/>
      <c r="D7" s="232"/>
      <c r="E7" s="232"/>
      <c r="F7" s="232"/>
      <c r="G7" s="232"/>
      <c r="H7" s="232"/>
    </row>
    <row r="8" spans="1:8" ht="17.25" customHeight="1" thickBot="1">
      <c r="A8" s="149"/>
      <c r="B8" s="150"/>
      <c r="C8" s="150"/>
      <c r="D8" s="150"/>
      <c r="E8" s="150"/>
      <c r="F8" s="150"/>
      <c r="G8" s="150"/>
      <c r="H8" s="151" t="s">
        <v>8</v>
      </c>
    </row>
    <row r="9" spans="1:8" ht="11.25" customHeight="1" thickBot="1">
      <c r="A9" s="152" t="s">
        <v>9</v>
      </c>
      <c r="B9" s="223" t="s">
        <v>136</v>
      </c>
      <c r="C9" s="233"/>
      <c r="D9" s="233"/>
      <c r="E9" s="233"/>
      <c r="F9" s="233"/>
      <c r="G9" s="233"/>
      <c r="H9" s="234"/>
    </row>
    <row r="10" spans="1:8" ht="79.5" thickBot="1">
      <c r="A10" s="153" t="s">
        <v>10</v>
      </c>
      <c r="B10" s="154" t="s">
        <v>11</v>
      </c>
      <c r="C10" s="155" t="s">
        <v>12</v>
      </c>
      <c r="D10" s="155" t="s">
        <v>13</v>
      </c>
      <c r="E10" s="155" t="s">
        <v>14</v>
      </c>
      <c r="F10" s="155" t="s">
        <v>15</v>
      </c>
      <c r="G10" s="155" t="s">
        <v>141</v>
      </c>
      <c r="H10" s="156" t="s">
        <v>142</v>
      </c>
    </row>
    <row r="11" spans="1:8" ht="15">
      <c r="A11" s="157" t="s">
        <v>129</v>
      </c>
      <c r="B11" s="158"/>
      <c r="C11" s="159"/>
      <c r="D11" s="160">
        <v>170000</v>
      </c>
      <c r="E11" s="161"/>
      <c r="F11" s="161"/>
      <c r="G11" s="162"/>
      <c r="H11" s="163"/>
    </row>
    <row r="12" spans="1:8" ht="15">
      <c r="A12" s="164" t="s">
        <v>130</v>
      </c>
      <c r="B12" s="165"/>
      <c r="C12" s="166">
        <v>50000</v>
      </c>
      <c r="D12" s="166"/>
      <c r="E12" s="166"/>
      <c r="F12" s="166"/>
      <c r="G12" s="167"/>
      <c r="H12" s="168"/>
    </row>
    <row r="13" spans="1:8" ht="15">
      <c r="A13" s="164" t="s">
        <v>131</v>
      </c>
      <c r="B13" s="165"/>
      <c r="C13" s="166"/>
      <c r="D13" s="166"/>
      <c r="E13" s="166"/>
      <c r="F13" s="166">
        <v>10000</v>
      </c>
      <c r="G13" s="167"/>
      <c r="H13" s="168"/>
    </row>
    <row r="14" spans="1:8" ht="15">
      <c r="A14" s="164" t="s">
        <v>126</v>
      </c>
      <c r="B14" s="165">
        <v>3815000</v>
      </c>
      <c r="C14" s="166" t="s">
        <v>50</v>
      </c>
      <c r="D14" s="166"/>
      <c r="E14" s="166"/>
      <c r="F14" s="166"/>
      <c r="G14" s="167"/>
      <c r="H14" s="168"/>
    </row>
    <row r="15" spans="1:8" ht="15.75" customHeight="1">
      <c r="A15" s="164" t="s">
        <v>127</v>
      </c>
      <c r="B15" s="165">
        <v>962311</v>
      </c>
      <c r="C15" s="166"/>
      <c r="D15" s="166"/>
      <c r="E15" s="166" t="s">
        <v>50</v>
      </c>
      <c r="F15" s="166"/>
      <c r="G15" s="167"/>
      <c r="H15" s="168"/>
    </row>
    <row r="16" spans="1:8" ht="15">
      <c r="A16" s="164" t="s">
        <v>128</v>
      </c>
      <c r="B16" s="165">
        <v>1092000</v>
      </c>
      <c r="C16" s="166"/>
      <c r="D16" s="166"/>
      <c r="E16" s="166"/>
      <c r="F16" s="166"/>
      <c r="G16" s="167"/>
      <c r="H16" s="168"/>
    </row>
    <row r="17" spans="1:8" ht="15">
      <c r="A17" s="164" t="s">
        <v>50</v>
      </c>
      <c r="B17" s="169"/>
      <c r="C17" s="169"/>
      <c r="D17" s="169"/>
      <c r="E17" s="169"/>
      <c r="F17" s="169"/>
      <c r="G17" s="169"/>
      <c r="H17" s="169">
        <v>0</v>
      </c>
    </row>
    <row r="18" spans="1:8" ht="25.5" customHeight="1" thickBot="1">
      <c r="A18" s="164" t="s">
        <v>144</v>
      </c>
      <c r="B18" s="170"/>
      <c r="C18" s="170"/>
      <c r="D18" s="170"/>
      <c r="E18" s="170"/>
      <c r="F18" s="170"/>
      <c r="G18" s="170">
        <v>1000</v>
      </c>
      <c r="H18" s="170"/>
    </row>
    <row r="19" spans="1:8" ht="32.25" thickBot="1">
      <c r="A19" s="171" t="s">
        <v>16</v>
      </c>
      <c r="B19" s="172">
        <v>5869311</v>
      </c>
      <c r="C19" s="173">
        <v>50000</v>
      </c>
      <c r="D19" s="174">
        <v>170000</v>
      </c>
      <c r="E19" s="173">
        <v>0</v>
      </c>
      <c r="F19" s="174">
        <v>10000</v>
      </c>
      <c r="G19" s="173">
        <v>1000</v>
      </c>
      <c r="H19" s="175">
        <v>0</v>
      </c>
    </row>
    <row r="20" spans="1:8" ht="32.25" thickBot="1">
      <c r="A20" s="171" t="s">
        <v>143</v>
      </c>
      <c r="B20" s="235">
        <f>B19+C19+D19+E19+F19+G19+H19</f>
        <v>6100311</v>
      </c>
      <c r="C20" s="236"/>
      <c r="D20" s="236"/>
      <c r="E20" s="236"/>
      <c r="F20" s="236"/>
      <c r="G20" s="236"/>
      <c r="H20" s="237"/>
    </row>
    <row r="23" ht="15.75" customHeight="1"/>
    <row r="37" ht="15.75" customHeight="1"/>
  </sheetData>
  <sheetProtection/>
  <mergeCells count="3">
    <mergeCell ref="A7:H7"/>
    <mergeCell ref="B9:H9"/>
    <mergeCell ref="B20:H2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21"/>
  <sheetViews>
    <sheetView tabSelected="1" zoomScalePageLayoutView="0" workbookViewId="0" topLeftCell="A181">
      <selection activeCell="F197" sqref="F197"/>
    </sheetView>
  </sheetViews>
  <sheetFormatPr defaultColWidth="11.421875" defaultRowHeight="12.75"/>
  <cols>
    <col min="1" max="1" width="11.421875" style="92" bestFit="1" customWidth="1"/>
    <col min="2" max="2" width="34.421875" style="94" customWidth="1"/>
    <col min="3" max="3" width="10.421875" style="2" customWidth="1"/>
    <col min="4" max="4" width="11.00390625" style="2" customWidth="1"/>
    <col min="5" max="5" width="12.28125" style="2" customWidth="1"/>
    <col min="6" max="6" width="11.00390625" style="2" customWidth="1"/>
    <col min="7" max="7" width="10.140625" style="2" customWidth="1"/>
    <col min="8" max="8" width="10.8515625" style="2" customWidth="1"/>
    <col min="9" max="9" width="7.28125" style="2" bestFit="1" customWidth="1"/>
    <col min="10" max="11" width="7.28125" style="2" customWidth="1"/>
    <col min="12" max="12" width="10.140625" style="2" bestFit="1" customWidth="1"/>
    <col min="13" max="13" width="13.140625" style="2" bestFit="1" customWidth="1"/>
    <col min="14" max="16384" width="11.421875" style="10" customWidth="1"/>
  </cols>
  <sheetData>
    <row r="1" spans="1:13" ht="24" customHeight="1">
      <c r="A1" s="238" t="s">
        <v>17</v>
      </c>
      <c r="B1" s="238"/>
      <c r="C1" s="238"/>
      <c r="D1" s="238"/>
      <c r="E1" s="238"/>
      <c r="F1" s="238"/>
      <c r="G1" s="238"/>
      <c r="H1" s="238"/>
      <c r="I1" s="238"/>
      <c r="J1" s="239"/>
      <c r="K1" s="239"/>
      <c r="L1" s="239"/>
      <c r="M1" s="239"/>
    </row>
    <row r="2" spans="1:13" s="12" customFormat="1" ht="81">
      <c r="A2" s="109" t="s">
        <v>18</v>
      </c>
      <c r="B2" s="11" t="s">
        <v>40</v>
      </c>
      <c r="C2" s="111" t="s">
        <v>154</v>
      </c>
      <c r="D2" s="130" t="s">
        <v>93</v>
      </c>
      <c r="E2" s="131" t="s">
        <v>53</v>
      </c>
      <c r="F2" s="131" t="s">
        <v>94</v>
      </c>
      <c r="G2" s="132" t="s">
        <v>70</v>
      </c>
      <c r="H2" s="133" t="s">
        <v>69</v>
      </c>
      <c r="I2" s="133" t="s">
        <v>19</v>
      </c>
      <c r="J2" s="133" t="s">
        <v>150</v>
      </c>
      <c r="K2" s="133" t="s">
        <v>142</v>
      </c>
      <c r="L2" s="133" t="s">
        <v>125</v>
      </c>
      <c r="M2" s="133" t="s">
        <v>155</v>
      </c>
    </row>
    <row r="3" spans="1:13" ht="12.75">
      <c r="A3" s="91"/>
      <c r="B3" s="15"/>
      <c r="C3" s="10"/>
      <c r="D3" s="134"/>
      <c r="E3" s="138"/>
      <c r="F3" s="134"/>
      <c r="G3" s="134"/>
      <c r="H3" s="134"/>
      <c r="I3" s="135"/>
      <c r="J3" s="135"/>
      <c r="K3" s="135"/>
      <c r="L3" s="135"/>
      <c r="M3" s="135"/>
    </row>
    <row r="4" spans="1:13" s="12" customFormat="1" ht="15.75">
      <c r="A4" s="100"/>
      <c r="B4" s="101" t="s">
        <v>36</v>
      </c>
      <c r="C4" s="99">
        <f>SUM(D4,E4,F4,G4,H4,I4,J4,K4)</f>
        <v>6120311</v>
      </c>
      <c r="D4" s="99">
        <f>SUM(D8,D28,D71,D78,D88,D113)</f>
        <v>3815000</v>
      </c>
      <c r="E4" s="99">
        <f>SUM(E8,E28,E55,E60,E71,E78,E88,E113,E120,E127,E134,E149,E155,E160,E167,E173,E179,E185)</f>
        <v>962311</v>
      </c>
      <c r="F4" s="99">
        <f>SUM(F8,F28,G15,F60,F78,F88,F95,F111,F120,F185)</f>
        <v>1092000</v>
      </c>
      <c r="G4" s="99">
        <f>SUM(G8,G28,G71,G78,G88,G95,G111,G120)</f>
        <v>60000</v>
      </c>
      <c r="H4" s="99">
        <f>SUM(H8,H28,H71,H78,H88,H113,H118)</f>
        <v>180000</v>
      </c>
      <c r="I4" s="99">
        <f>SUM(I8,I28,I71,I78,I88,I113)</f>
        <v>10000</v>
      </c>
      <c r="J4" s="99">
        <f>SUM(J8,J28,J55,J60,J71,J78,J88,J95,J111,J116,J120,J127,J134,J149,J155,J160,J167,J173,J179,J185)</f>
        <v>1000</v>
      </c>
      <c r="K4" s="99">
        <v>0</v>
      </c>
      <c r="L4" s="99">
        <f>SUM(L8,L28,L55,L60,L71,L78,L88,L95,L111,L116,L120,L127,L134,L149,L155,L160,L167,L173,L179,L185)</f>
        <v>6100311</v>
      </c>
      <c r="M4" s="99">
        <f>SUM(M8,M28,M55,M60,M71,M78,M88,M95,M111,M116,M120,M127,M134,M149,M155,M160,M167,M173,M179,M185)</f>
        <v>6100311</v>
      </c>
    </row>
    <row r="5" spans="1:13" ht="12.75">
      <c r="A5" s="100"/>
      <c r="B5" s="103" t="s">
        <v>40</v>
      </c>
      <c r="C5" s="104"/>
      <c r="D5" s="116"/>
      <c r="E5" s="114"/>
      <c r="F5" s="116"/>
      <c r="G5" s="116"/>
      <c r="H5" s="116"/>
      <c r="I5" s="116"/>
      <c r="J5" s="116"/>
      <c r="K5" s="116"/>
      <c r="L5" s="116"/>
      <c r="M5" s="116"/>
    </row>
    <row r="6" spans="1:13" s="12" customFormat="1" ht="12.75">
      <c r="A6" s="100"/>
      <c r="B6" s="105" t="s">
        <v>74</v>
      </c>
      <c r="C6" s="102"/>
      <c r="D6" s="119"/>
      <c r="E6" s="136"/>
      <c r="F6" s="119"/>
      <c r="G6" s="119"/>
      <c r="H6" s="119"/>
      <c r="I6" s="119"/>
      <c r="J6" s="119"/>
      <c r="K6" s="119"/>
      <c r="L6" s="119"/>
      <c r="M6" s="119"/>
    </row>
    <row r="7" spans="1:13" s="12" customFormat="1" ht="12.75" customHeight="1">
      <c r="A7" s="106" t="s">
        <v>39</v>
      </c>
      <c r="B7" s="105" t="s">
        <v>75</v>
      </c>
      <c r="C7" s="102"/>
      <c r="D7" s="119"/>
      <c r="E7" s="136"/>
      <c r="F7" s="119"/>
      <c r="G7" s="119"/>
      <c r="H7" s="119"/>
      <c r="I7" s="119"/>
      <c r="J7" s="119"/>
      <c r="K7" s="119"/>
      <c r="L7" s="119"/>
      <c r="M7" s="119"/>
    </row>
    <row r="8" spans="1:13" s="12" customFormat="1" ht="15.75">
      <c r="A8" s="100">
        <v>3</v>
      </c>
      <c r="B8" s="105" t="s">
        <v>20</v>
      </c>
      <c r="C8" s="99">
        <f>SUM(D8,E8,F8,G8)</f>
        <v>3000000</v>
      </c>
      <c r="D8" s="99">
        <f>SUM(D9,D19,D55)</f>
        <v>3000000</v>
      </c>
      <c r="E8" s="99">
        <v>0</v>
      </c>
      <c r="F8" s="99">
        <f>SUM(F9,F19,F55)</f>
        <v>0</v>
      </c>
      <c r="G8" s="99">
        <f>SUM(G9,G19,G55)</f>
        <v>0</v>
      </c>
      <c r="H8" s="99">
        <f>SUM(H9,H19,H55)</f>
        <v>0</v>
      </c>
      <c r="I8" s="119"/>
      <c r="J8" s="119"/>
      <c r="K8" s="119"/>
      <c r="L8" s="118">
        <v>3000000</v>
      </c>
      <c r="M8" s="118">
        <v>3000000</v>
      </c>
    </row>
    <row r="9" spans="1:13" s="12" customFormat="1" ht="15.75">
      <c r="A9" s="100">
        <v>31</v>
      </c>
      <c r="B9" s="105" t="s">
        <v>21</v>
      </c>
      <c r="C9" s="99">
        <f>SUM(D9,E9,F9,G9)</f>
        <v>2775000</v>
      </c>
      <c r="D9" s="99">
        <f>SUM(D10,D14,D16)</f>
        <v>2775000</v>
      </c>
      <c r="E9" s="99">
        <f>SUM(E10,E14,E16)</f>
        <v>0</v>
      </c>
      <c r="F9" s="99">
        <f>SUM(F10,F14,F16)</f>
        <v>0</v>
      </c>
      <c r="G9" s="99">
        <f>SUM(G10,G14,G16)</f>
        <v>0</v>
      </c>
      <c r="H9" s="99">
        <f>SUM(H10,H14,H16)</f>
        <v>0</v>
      </c>
      <c r="I9" s="119"/>
      <c r="J9" s="119"/>
      <c r="K9" s="119"/>
      <c r="L9" s="118">
        <v>2775000</v>
      </c>
      <c r="M9" s="118">
        <v>2775000</v>
      </c>
    </row>
    <row r="10" spans="1:13" ht="15.75">
      <c r="A10" s="107">
        <v>311</v>
      </c>
      <c r="B10" s="108" t="s">
        <v>22</v>
      </c>
      <c r="C10" s="99">
        <f>SUM(D10,E10,F10,G10)</f>
        <v>2280000</v>
      </c>
      <c r="D10" s="99">
        <f>SUM(D11:D13)</f>
        <v>2280000</v>
      </c>
      <c r="E10" s="99">
        <f>SUM(E11:E13)</f>
        <v>0</v>
      </c>
      <c r="F10" s="99">
        <f>SUM(F11:F13)</f>
        <v>0</v>
      </c>
      <c r="G10" s="99">
        <f>SUM(G11:G13)</f>
        <v>0</v>
      </c>
      <c r="H10" s="99">
        <f>SUM(H11:H13)</f>
        <v>0</v>
      </c>
      <c r="I10" s="116"/>
      <c r="J10" s="116"/>
      <c r="K10" s="116"/>
      <c r="L10" s="112">
        <v>2280000</v>
      </c>
      <c r="M10" s="112">
        <v>2280000</v>
      </c>
    </row>
    <row r="11" spans="1:13" ht="15.75">
      <c r="A11" s="107">
        <v>3111</v>
      </c>
      <c r="B11" s="108" t="s">
        <v>41</v>
      </c>
      <c r="C11" s="99">
        <f>SUM(D11,E11,F11,G11)</f>
        <v>2160000</v>
      </c>
      <c r="D11" s="112">
        <v>2160000</v>
      </c>
      <c r="E11" s="112">
        <v>0</v>
      </c>
      <c r="F11" s="112">
        <v>0</v>
      </c>
      <c r="G11" s="112">
        <v>0</v>
      </c>
      <c r="H11" s="112">
        <v>0</v>
      </c>
      <c r="I11" s="116"/>
      <c r="J11" s="116"/>
      <c r="K11" s="116"/>
      <c r="L11" s="116"/>
      <c r="M11" s="116"/>
    </row>
    <row r="12" spans="1:13" ht="12.75">
      <c r="A12" s="107">
        <v>3113</v>
      </c>
      <c r="B12" s="108" t="s">
        <v>42</v>
      </c>
      <c r="C12" s="112">
        <v>35000</v>
      </c>
      <c r="D12" s="112">
        <v>35000</v>
      </c>
      <c r="E12" s="112">
        <v>0</v>
      </c>
      <c r="F12" s="112">
        <v>0</v>
      </c>
      <c r="G12" s="112">
        <v>0</v>
      </c>
      <c r="H12" s="112">
        <v>0</v>
      </c>
      <c r="I12" s="116"/>
      <c r="J12" s="116"/>
      <c r="K12" s="116"/>
      <c r="L12" s="116"/>
      <c r="M12" s="116"/>
    </row>
    <row r="13" spans="1:13" ht="12.75">
      <c r="A13" s="107">
        <v>3114</v>
      </c>
      <c r="B13" s="108" t="s">
        <v>43</v>
      </c>
      <c r="C13" s="112">
        <v>85000</v>
      </c>
      <c r="D13" s="112">
        <v>85000</v>
      </c>
      <c r="E13" s="112">
        <v>0</v>
      </c>
      <c r="F13" s="112">
        <v>0</v>
      </c>
      <c r="G13" s="112">
        <v>0</v>
      </c>
      <c r="H13" s="112">
        <v>0</v>
      </c>
      <c r="I13" s="116"/>
      <c r="J13" s="116"/>
      <c r="K13" s="116"/>
      <c r="L13" s="116"/>
      <c r="M13" s="116"/>
    </row>
    <row r="14" spans="1:13" ht="15.75">
      <c r="A14" s="107">
        <v>312</v>
      </c>
      <c r="B14" s="108" t="s">
        <v>23</v>
      </c>
      <c r="C14" s="99">
        <f aca="true" t="shared" si="0" ref="C14:C21">SUM(D14,E14,F14,G14)</f>
        <v>100000</v>
      </c>
      <c r="D14" s="99">
        <f>SUM(D15)</f>
        <v>100000</v>
      </c>
      <c r="E14" s="99">
        <f>SUM(E15)</f>
        <v>0</v>
      </c>
      <c r="F14" s="99">
        <f>SUM(F15)</f>
        <v>0</v>
      </c>
      <c r="G14" s="99">
        <f>SUM(G15)</f>
        <v>0</v>
      </c>
      <c r="H14" s="99">
        <f>SUM(H15)</f>
        <v>0</v>
      </c>
      <c r="I14" s="123"/>
      <c r="J14" s="123"/>
      <c r="K14" s="123"/>
      <c r="L14" s="139">
        <v>100000</v>
      </c>
      <c r="M14" s="139">
        <v>100000</v>
      </c>
    </row>
    <row r="15" spans="1:13" ht="15.75">
      <c r="A15" s="107">
        <v>3121</v>
      </c>
      <c r="B15" s="108" t="s">
        <v>23</v>
      </c>
      <c r="C15" s="99">
        <f t="shared" si="0"/>
        <v>100000</v>
      </c>
      <c r="D15" s="112">
        <v>100000</v>
      </c>
      <c r="E15" s="112">
        <v>0</v>
      </c>
      <c r="F15" s="112">
        <v>0</v>
      </c>
      <c r="G15" s="112">
        <v>0</v>
      </c>
      <c r="H15" s="112">
        <v>0</v>
      </c>
      <c r="I15" s="116"/>
      <c r="J15" s="116"/>
      <c r="K15" s="116"/>
      <c r="L15" s="116"/>
      <c r="M15" s="116"/>
    </row>
    <row r="16" spans="1:13" ht="15.75">
      <c r="A16" s="107">
        <v>313</v>
      </c>
      <c r="B16" s="108" t="s">
        <v>24</v>
      </c>
      <c r="C16" s="99">
        <f t="shared" si="0"/>
        <v>395000</v>
      </c>
      <c r="D16" s="99">
        <f>SUM(D17:D18)</f>
        <v>395000</v>
      </c>
      <c r="E16" s="99">
        <f>SUM(E17:E18)</f>
        <v>0</v>
      </c>
      <c r="F16" s="99">
        <f>SUM(F17:F18)</f>
        <v>0</v>
      </c>
      <c r="G16" s="99">
        <f>SUM(G17:G18)</f>
        <v>0</v>
      </c>
      <c r="H16" s="99">
        <f>SUM(H17:H18)</f>
        <v>0</v>
      </c>
      <c r="I16" s="116"/>
      <c r="J16" s="116"/>
      <c r="K16" s="116"/>
      <c r="L16" s="112">
        <v>395000</v>
      </c>
      <c r="M16" s="112">
        <v>395000</v>
      </c>
    </row>
    <row r="17" spans="1:13" ht="15.75">
      <c r="A17" s="107">
        <v>3132</v>
      </c>
      <c r="B17" s="108" t="s">
        <v>44</v>
      </c>
      <c r="C17" s="99">
        <f t="shared" si="0"/>
        <v>355000</v>
      </c>
      <c r="D17" s="112">
        <v>355000</v>
      </c>
      <c r="E17" s="112">
        <v>0</v>
      </c>
      <c r="F17" s="112">
        <v>0</v>
      </c>
      <c r="G17" s="112">
        <v>0</v>
      </c>
      <c r="H17" s="112">
        <v>0</v>
      </c>
      <c r="I17" s="116"/>
      <c r="J17" s="116"/>
      <c r="K17" s="116"/>
      <c r="L17" s="116"/>
      <c r="M17" s="116"/>
    </row>
    <row r="18" spans="1:13" ht="15.75">
      <c r="A18" s="107">
        <v>3133</v>
      </c>
      <c r="B18" s="108" t="s">
        <v>45</v>
      </c>
      <c r="C18" s="99">
        <f t="shared" si="0"/>
        <v>40000</v>
      </c>
      <c r="D18" s="112">
        <v>40000</v>
      </c>
      <c r="E18" s="112">
        <v>0</v>
      </c>
      <c r="F18" s="112">
        <v>0</v>
      </c>
      <c r="G18" s="112">
        <v>0</v>
      </c>
      <c r="H18" s="112">
        <v>0</v>
      </c>
      <c r="I18" s="116"/>
      <c r="J18" s="116"/>
      <c r="K18" s="116"/>
      <c r="L18" s="116"/>
      <c r="M18" s="116"/>
    </row>
    <row r="19" spans="1:13" s="12" customFormat="1" ht="15.75">
      <c r="A19" s="100">
        <v>32</v>
      </c>
      <c r="B19" s="105" t="s">
        <v>25</v>
      </c>
      <c r="C19" s="99">
        <f t="shared" si="0"/>
        <v>225000</v>
      </c>
      <c r="D19" s="99">
        <f>SUM(D20,D25,D33,D39,D49)</f>
        <v>225000</v>
      </c>
      <c r="E19" s="99">
        <v>0</v>
      </c>
      <c r="F19" s="99">
        <f>SUM(F20)</f>
        <v>0</v>
      </c>
      <c r="G19" s="99">
        <v>0</v>
      </c>
      <c r="H19" s="99">
        <f>SUM(H20)</f>
        <v>0</v>
      </c>
      <c r="I19" s="119"/>
      <c r="J19" s="119"/>
      <c r="K19" s="119"/>
      <c r="L19" s="118">
        <v>225000</v>
      </c>
      <c r="M19" s="118">
        <v>225000</v>
      </c>
    </row>
    <row r="20" spans="1:13" ht="15.75">
      <c r="A20" s="107">
        <v>321</v>
      </c>
      <c r="B20" s="108" t="s">
        <v>26</v>
      </c>
      <c r="C20" s="99">
        <f t="shared" si="0"/>
        <v>212000</v>
      </c>
      <c r="D20" s="99">
        <f>SUM(D21:D23)</f>
        <v>212000</v>
      </c>
      <c r="E20" s="99">
        <f>SUM(E21:E23)</f>
        <v>0</v>
      </c>
      <c r="F20" s="99">
        <f>SUM(F21:F23)</f>
        <v>0</v>
      </c>
      <c r="G20" s="99">
        <f>SUM(G21:G23)</f>
        <v>0</v>
      </c>
      <c r="H20" s="99">
        <f>SUM(H21:H23)</f>
        <v>0</v>
      </c>
      <c r="I20" s="116"/>
      <c r="J20" s="116"/>
      <c r="K20" s="116"/>
      <c r="L20" s="112">
        <v>212000</v>
      </c>
      <c r="M20" s="112">
        <v>212000</v>
      </c>
    </row>
    <row r="21" spans="1:13" ht="15.75">
      <c r="A21" s="107">
        <v>3211</v>
      </c>
      <c r="B21" s="108" t="s">
        <v>46</v>
      </c>
      <c r="C21" s="99">
        <f t="shared" si="0"/>
        <v>7000</v>
      </c>
      <c r="D21" s="112">
        <v>7000</v>
      </c>
      <c r="E21" s="112">
        <v>0</v>
      </c>
      <c r="F21" s="112">
        <v>0</v>
      </c>
      <c r="G21" s="112">
        <v>0</v>
      </c>
      <c r="H21" s="112">
        <v>0</v>
      </c>
      <c r="I21" s="116"/>
      <c r="J21" s="116"/>
      <c r="K21" s="116"/>
      <c r="L21" s="116"/>
      <c r="M21" s="116"/>
    </row>
    <row r="22" spans="1:13" ht="12.75">
      <c r="A22" s="107">
        <v>3212</v>
      </c>
      <c r="B22" s="108" t="s">
        <v>47</v>
      </c>
      <c r="C22" s="112">
        <v>200000</v>
      </c>
      <c r="D22" s="112">
        <v>200000</v>
      </c>
      <c r="E22" s="112">
        <v>0</v>
      </c>
      <c r="F22" s="112">
        <v>0</v>
      </c>
      <c r="G22" s="112">
        <v>0</v>
      </c>
      <c r="H22" s="112">
        <v>0</v>
      </c>
      <c r="I22" s="116"/>
      <c r="J22" s="116"/>
      <c r="K22" s="116"/>
      <c r="L22" s="116"/>
      <c r="M22" s="116"/>
    </row>
    <row r="23" spans="1:13" ht="15.75">
      <c r="A23" s="107">
        <v>3213</v>
      </c>
      <c r="B23" s="108" t="s">
        <v>48</v>
      </c>
      <c r="C23" s="99">
        <f>SUM(D23,E23,F23,G23)</f>
        <v>5000</v>
      </c>
      <c r="D23" s="112">
        <v>5000</v>
      </c>
      <c r="E23" s="112">
        <v>0</v>
      </c>
      <c r="F23" s="112">
        <v>0</v>
      </c>
      <c r="G23" s="112">
        <v>0</v>
      </c>
      <c r="H23" s="112">
        <v>0</v>
      </c>
      <c r="I23" s="116"/>
      <c r="J23" s="116"/>
      <c r="K23" s="116"/>
      <c r="L23" s="116"/>
      <c r="M23" s="116"/>
    </row>
    <row r="24" spans="1:13" ht="15.75">
      <c r="A24" s="107">
        <v>329</v>
      </c>
      <c r="B24" s="108" t="s">
        <v>29</v>
      </c>
      <c r="C24" s="99">
        <f>SUM(D24,E24,F24,G24)</f>
        <v>13000</v>
      </c>
      <c r="D24" s="99">
        <f>SUM(D25,D37,D43,D54)</f>
        <v>13000</v>
      </c>
      <c r="E24" s="137"/>
      <c r="F24" s="112"/>
      <c r="G24" s="112"/>
      <c r="H24" s="112"/>
      <c r="I24" s="116"/>
      <c r="J24" s="116"/>
      <c r="K24" s="116"/>
      <c r="L24" s="112">
        <v>13000</v>
      </c>
      <c r="M24" s="112">
        <v>13000</v>
      </c>
    </row>
    <row r="25" spans="1:13" ht="12.75">
      <c r="A25" s="107">
        <v>3295</v>
      </c>
      <c r="B25" s="108" t="s">
        <v>88</v>
      </c>
      <c r="C25" s="112">
        <v>13000</v>
      </c>
      <c r="D25" s="112">
        <v>13000</v>
      </c>
      <c r="E25" s="137"/>
      <c r="F25" s="112"/>
      <c r="G25" s="112"/>
      <c r="H25" s="112"/>
      <c r="I25" s="116"/>
      <c r="J25" s="116"/>
      <c r="K25" s="116"/>
      <c r="L25" s="116"/>
      <c r="M25" s="116"/>
    </row>
    <row r="26" spans="1:13" ht="15.75">
      <c r="A26" s="107"/>
      <c r="B26" s="105" t="s">
        <v>76</v>
      </c>
      <c r="C26" s="99"/>
      <c r="D26" s="112"/>
      <c r="E26" s="137"/>
      <c r="F26" s="112"/>
      <c r="G26" s="112"/>
      <c r="H26" s="112"/>
      <c r="I26" s="116"/>
      <c r="J26" s="116"/>
      <c r="K26" s="116"/>
      <c r="L26" s="116"/>
      <c r="M26" s="116"/>
    </row>
    <row r="27" spans="1:13" ht="15.75">
      <c r="A27" s="107"/>
      <c r="B27" s="105" t="s">
        <v>77</v>
      </c>
      <c r="C27" s="99">
        <f>SUM(D27,E27,F27,H27)</f>
        <v>219840</v>
      </c>
      <c r="D27" s="112"/>
      <c r="E27" s="118">
        <f>SUM(E28,E55,E60)</f>
        <v>219840</v>
      </c>
      <c r="F27" s="118">
        <v>0</v>
      </c>
      <c r="G27" s="112"/>
      <c r="H27" s="112"/>
      <c r="I27" s="116"/>
      <c r="J27" s="116"/>
      <c r="K27" s="116"/>
      <c r="L27" s="116"/>
      <c r="M27" s="116"/>
    </row>
    <row r="28" spans="1:13" ht="15.75">
      <c r="A28" s="100">
        <v>32</v>
      </c>
      <c r="B28" s="105" t="s">
        <v>25</v>
      </c>
      <c r="C28" s="99">
        <f>SUM(D28,E28,F28,G28,H28)</f>
        <v>200581</v>
      </c>
      <c r="D28" s="99">
        <v>0</v>
      </c>
      <c r="E28" s="99">
        <f>SUM(E29,E33,E39,E49)</f>
        <v>161581</v>
      </c>
      <c r="F28" s="99">
        <f>SUM(F29,F33,F39,F49)</f>
        <v>26000</v>
      </c>
      <c r="G28" s="99">
        <v>13000</v>
      </c>
      <c r="H28" s="99">
        <f>SUM(H33,H39)</f>
        <v>0</v>
      </c>
      <c r="I28" s="119"/>
      <c r="J28" s="119"/>
      <c r="K28" s="119"/>
      <c r="L28" s="118">
        <v>200581</v>
      </c>
      <c r="M28" s="118">
        <v>200581</v>
      </c>
    </row>
    <row r="29" spans="1:13" ht="15.75">
      <c r="A29" s="107">
        <v>321</v>
      </c>
      <c r="B29" s="108" t="s">
        <v>26</v>
      </c>
      <c r="C29" s="99">
        <f>SUM(D29,E29,F29,G29)</f>
        <v>14237</v>
      </c>
      <c r="D29" s="99">
        <f>SUM(D30:D32)</f>
        <v>0</v>
      </c>
      <c r="E29" s="99">
        <f>SUM(E30:E32)</f>
        <v>14237</v>
      </c>
      <c r="F29" s="99">
        <f>SUM(F30:F32)</f>
        <v>0</v>
      </c>
      <c r="G29" s="99">
        <f>SUM(G30:G32)</f>
        <v>0</v>
      </c>
      <c r="H29" s="99">
        <f>SUM(H30:H32)</f>
        <v>0</v>
      </c>
      <c r="I29" s="116"/>
      <c r="J29" s="116"/>
      <c r="K29" s="116"/>
      <c r="L29" s="112">
        <v>14237</v>
      </c>
      <c r="M29" s="112">
        <v>14237</v>
      </c>
    </row>
    <row r="30" spans="1:13" ht="15.75">
      <c r="A30" s="107">
        <v>3211</v>
      </c>
      <c r="B30" s="108" t="s">
        <v>46</v>
      </c>
      <c r="C30" s="99">
        <f>SUM(D30,E30,F30,G30)</f>
        <v>13237</v>
      </c>
      <c r="D30" s="112">
        <v>0</v>
      </c>
      <c r="E30" s="112">
        <v>13237</v>
      </c>
      <c r="F30" s="112">
        <v>0</v>
      </c>
      <c r="G30" s="112">
        <v>0</v>
      </c>
      <c r="H30" s="112">
        <v>0</v>
      </c>
      <c r="I30" s="116"/>
      <c r="J30" s="116"/>
      <c r="K30" s="116"/>
      <c r="L30" s="116"/>
      <c r="M30" s="116"/>
    </row>
    <row r="31" spans="1:13" ht="12.75">
      <c r="A31" s="107">
        <v>3212</v>
      </c>
      <c r="B31" s="108" t="s">
        <v>47</v>
      </c>
      <c r="C31" s="112">
        <v>0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6"/>
      <c r="J31" s="116"/>
      <c r="K31" s="116"/>
      <c r="L31" s="116"/>
      <c r="M31" s="116"/>
    </row>
    <row r="32" spans="1:13" ht="15.75">
      <c r="A32" s="107">
        <v>3213</v>
      </c>
      <c r="B32" s="108" t="s">
        <v>48</v>
      </c>
      <c r="C32" s="99">
        <f>SUM(D32,E32,F32,G32)</f>
        <v>1000</v>
      </c>
      <c r="D32" s="112">
        <v>0</v>
      </c>
      <c r="E32" s="112">
        <v>1000</v>
      </c>
      <c r="F32" s="112">
        <v>0</v>
      </c>
      <c r="G32" s="112">
        <v>0</v>
      </c>
      <c r="H32" s="112">
        <v>0</v>
      </c>
      <c r="I32" s="116"/>
      <c r="J32" s="116"/>
      <c r="K32" s="116"/>
      <c r="L32" s="116"/>
      <c r="M32" s="116"/>
    </row>
    <row r="33" spans="1:13" ht="15.75">
      <c r="A33" s="107">
        <v>322</v>
      </c>
      <c r="B33" s="108" t="s">
        <v>27</v>
      </c>
      <c r="C33" s="99">
        <f>SUM(D33,E33,F33,G33)</f>
        <v>102500</v>
      </c>
      <c r="D33" s="99">
        <f>SUM(D34:D37)</f>
        <v>0</v>
      </c>
      <c r="E33" s="99">
        <f>SUM(E34:E38)</f>
        <v>97500</v>
      </c>
      <c r="F33" s="99">
        <f>SUM(F34:F37)</f>
        <v>0</v>
      </c>
      <c r="G33" s="99">
        <f>SUM(G34:G37)</f>
        <v>5000</v>
      </c>
      <c r="H33" s="99">
        <f>SUM(H34:H37)</f>
        <v>0</v>
      </c>
      <c r="I33" s="116"/>
      <c r="J33" s="116"/>
      <c r="K33" s="116"/>
      <c r="L33" s="112">
        <v>102500</v>
      </c>
      <c r="M33" s="112">
        <v>102500</v>
      </c>
    </row>
    <row r="34" spans="1:13" ht="15.75">
      <c r="A34" s="107">
        <v>3221</v>
      </c>
      <c r="B34" s="108" t="s">
        <v>54</v>
      </c>
      <c r="C34" s="99">
        <f>SUM(D34,E34,F34,G34)</f>
        <v>18000</v>
      </c>
      <c r="D34" s="116">
        <v>0</v>
      </c>
      <c r="E34" s="112">
        <v>18000</v>
      </c>
      <c r="F34" s="116">
        <v>0</v>
      </c>
      <c r="G34" s="116">
        <v>0</v>
      </c>
      <c r="H34" s="116">
        <v>0</v>
      </c>
      <c r="I34" s="116"/>
      <c r="J34" s="116"/>
      <c r="K34" s="116"/>
      <c r="L34" s="116"/>
      <c r="M34" s="116"/>
    </row>
    <row r="35" spans="1:13" ht="12.75">
      <c r="A35" s="107">
        <v>3222</v>
      </c>
      <c r="B35" s="108" t="s">
        <v>71</v>
      </c>
      <c r="C35" s="112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/>
      <c r="J35" s="116"/>
      <c r="K35" s="116"/>
      <c r="L35" s="116"/>
      <c r="M35" s="116"/>
    </row>
    <row r="36" spans="1:13" ht="15.75">
      <c r="A36" s="107">
        <v>3223</v>
      </c>
      <c r="B36" s="108" t="s">
        <v>55</v>
      </c>
      <c r="C36" s="99">
        <f aca="true" t="shared" si="1" ref="C36:C82">SUM(D36,E36,F36,G36)</f>
        <v>81500</v>
      </c>
      <c r="D36" s="116">
        <v>0</v>
      </c>
      <c r="E36" s="112">
        <v>76500</v>
      </c>
      <c r="F36" s="116">
        <v>0</v>
      </c>
      <c r="G36" s="112">
        <v>5000</v>
      </c>
      <c r="H36" s="116">
        <v>0</v>
      </c>
      <c r="I36" s="116"/>
      <c r="J36" s="116"/>
      <c r="K36" s="116"/>
      <c r="L36" s="116"/>
      <c r="M36" s="116"/>
    </row>
    <row r="37" spans="1:13" ht="15.75">
      <c r="A37" s="107">
        <v>3225</v>
      </c>
      <c r="B37" s="108" t="s">
        <v>56</v>
      </c>
      <c r="C37" s="99">
        <f t="shared" si="1"/>
        <v>2000</v>
      </c>
      <c r="D37" s="116">
        <v>0</v>
      </c>
      <c r="E37" s="112">
        <v>2000</v>
      </c>
      <c r="F37" s="116">
        <v>0</v>
      </c>
      <c r="G37" s="116">
        <v>0</v>
      </c>
      <c r="H37" s="116">
        <v>0</v>
      </c>
      <c r="I37" s="116"/>
      <c r="J37" s="116"/>
      <c r="K37" s="116"/>
      <c r="L37" s="116"/>
      <c r="M37" s="116"/>
    </row>
    <row r="38" spans="1:13" ht="15.75">
      <c r="A38" s="107">
        <v>3227</v>
      </c>
      <c r="B38" s="108" t="s">
        <v>86</v>
      </c>
      <c r="C38" s="99">
        <f t="shared" si="1"/>
        <v>1000</v>
      </c>
      <c r="D38" s="116"/>
      <c r="E38" s="112">
        <v>1000</v>
      </c>
      <c r="F38" s="116"/>
      <c r="G38" s="116"/>
      <c r="H38" s="116"/>
      <c r="I38" s="116"/>
      <c r="J38" s="116"/>
      <c r="K38" s="116"/>
      <c r="L38" s="116"/>
      <c r="M38" s="116"/>
    </row>
    <row r="39" spans="1:13" ht="15.75">
      <c r="A39" s="107">
        <v>323</v>
      </c>
      <c r="B39" s="108" t="s">
        <v>28</v>
      </c>
      <c r="C39" s="99">
        <f t="shared" si="1"/>
        <v>57500</v>
      </c>
      <c r="D39" s="99">
        <f>SUM(D40:D46)</f>
        <v>0</v>
      </c>
      <c r="E39" s="99">
        <f>SUM(E40:E46)</f>
        <v>31500</v>
      </c>
      <c r="F39" s="99">
        <f>SUM(F40:F46)</f>
        <v>26000</v>
      </c>
      <c r="G39" s="99">
        <f>SUM(G40:G46)</f>
        <v>0</v>
      </c>
      <c r="H39" s="99">
        <f>SUM(H40:H46)</f>
        <v>0</v>
      </c>
      <c r="I39" s="116"/>
      <c r="J39" s="116"/>
      <c r="K39" s="116"/>
      <c r="L39" s="112">
        <v>57500</v>
      </c>
      <c r="M39" s="112">
        <v>57500</v>
      </c>
    </row>
    <row r="40" spans="1:13" ht="15.75">
      <c r="A40" s="107">
        <v>3231</v>
      </c>
      <c r="B40" s="108" t="s">
        <v>82</v>
      </c>
      <c r="C40" s="99">
        <f t="shared" si="1"/>
        <v>7000</v>
      </c>
      <c r="D40" s="116">
        <v>0</v>
      </c>
      <c r="E40" s="112">
        <v>7000</v>
      </c>
      <c r="F40" s="116">
        <v>0</v>
      </c>
      <c r="G40" s="116">
        <v>0</v>
      </c>
      <c r="H40" s="116">
        <v>0</v>
      </c>
      <c r="I40" s="116"/>
      <c r="J40" s="116"/>
      <c r="K40" s="116"/>
      <c r="L40" s="116"/>
      <c r="M40" s="116"/>
    </row>
    <row r="41" spans="1:13" ht="15.75">
      <c r="A41" s="107">
        <v>3233</v>
      </c>
      <c r="B41" s="108" t="s">
        <v>58</v>
      </c>
      <c r="C41" s="99">
        <f t="shared" si="1"/>
        <v>2000</v>
      </c>
      <c r="D41" s="116">
        <v>0</v>
      </c>
      <c r="E41" s="112">
        <v>2000</v>
      </c>
      <c r="F41" s="116">
        <v>0</v>
      </c>
      <c r="G41" s="116">
        <v>0</v>
      </c>
      <c r="H41" s="116">
        <v>0</v>
      </c>
      <c r="I41" s="116"/>
      <c r="J41" s="116"/>
      <c r="K41" s="116"/>
      <c r="L41" s="116"/>
      <c r="M41" s="116"/>
    </row>
    <row r="42" spans="1:13" ht="15.75">
      <c r="A42" s="107">
        <v>3234</v>
      </c>
      <c r="B42" s="108" t="s">
        <v>59</v>
      </c>
      <c r="C42" s="99">
        <f t="shared" si="1"/>
        <v>15500</v>
      </c>
      <c r="D42" s="116">
        <v>0</v>
      </c>
      <c r="E42" s="112">
        <v>15500</v>
      </c>
      <c r="F42" s="116">
        <v>0</v>
      </c>
      <c r="G42" s="116">
        <v>0</v>
      </c>
      <c r="H42" s="116">
        <v>0</v>
      </c>
      <c r="I42" s="116"/>
      <c r="J42" s="116"/>
      <c r="K42" s="116"/>
      <c r="L42" s="116"/>
      <c r="M42" s="116"/>
    </row>
    <row r="43" spans="1:13" ht="15.75">
      <c r="A43" s="107">
        <v>3236</v>
      </c>
      <c r="B43" s="108" t="s">
        <v>60</v>
      </c>
      <c r="C43" s="99">
        <f t="shared" si="1"/>
        <v>3000</v>
      </c>
      <c r="D43" s="116">
        <v>0</v>
      </c>
      <c r="E43" s="112">
        <v>3000</v>
      </c>
      <c r="F43" s="116">
        <v>0</v>
      </c>
      <c r="G43" s="116">
        <v>0</v>
      </c>
      <c r="H43" s="116">
        <v>0</v>
      </c>
      <c r="I43" s="116"/>
      <c r="J43" s="116"/>
      <c r="K43" s="116"/>
      <c r="L43" s="116"/>
      <c r="M43" s="116"/>
    </row>
    <row r="44" spans="1:13" ht="15.75">
      <c r="A44" s="107">
        <v>3237</v>
      </c>
      <c r="B44" s="108" t="s">
        <v>61</v>
      </c>
      <c r="C44" s="99">
        <f t="shared" si="1"/>
        <v>1000</v>
      </c>
      <c r="D44" s="116"/>
      <c r="E44" s="112">
        <v>1000</v>
      </c>
      <c r="F44" s="116"/>
      <c r="G44" s="116"/>
      <c r="H44" s="116"/>
      <c r="I44" s="116"/>
      <c r="J44" s="116"/>
      <c r="K44" s="116"/>
      <c r="L44" s="116"/>
      <c r="M44" s="116"/>
    </row>
    <row r="45" spans="1:13" ht="15.75">
      <c r="A45" s="107">
        <v>3238</v>
      </c>
      <c r="B45" s="108" t="s">
        <v>62</v>
      </c>
      <c r="C45" s="99">
        <f t="shared" si="1"/>
        <v>2000</v>
      </c>
      <c r="D45" s="116">
        <v>0</v>
      </c>
      <c r="E45" s="112">
        <v>2000</v>
      </c>
      <c r="F45" s="116">
        <v>0</v>
      </c>
      <c r="G45" s="116">
        <v>0</v>
      </c>
      <c r="H45" s="116">
        <v>0</v>
      </c>
      <c r="I45" s="116"/>
      <c r="J45" s="116"/>
      <c r="K45" s="116"/>
      <c r="L45" s="116"/>
      <c r="M45" s="116"/>
    </row>
    <row r="46" spans="1:13" ht="15.75">
      <c r="A46" s="107">
        <v>3239</v>
      </c>
      <c r="B46" s="108" t="s">
        <v>63</v>
      </c>
      <c r="C46" s="99">
        <f t="shared" si="1"/>
        <v>27000</v>
      </c>
      <c r="D46" s="116">
        <v>0</v>
      </c>
      <c r="E46" s="112">
        <v>1000</v>
      </c>
      <c r="F46" s="116">
        <v>26000</v>
      </c>
      <c r="G46" s="116">
        <v>0</v>
      </c>
      <c r="H46" s="116">
        <v>0</v>
      </c>
      <c r="I46" s="116"/>
      <c r="J46" s="116"/>
      <c r="K46" s="116"/>
      <c r="L46" s="116"/>
      <c r="M46" s="116"/>
    </row>
    <row r="47" spans="1:13" ht="15.75">
      <c r="A47" s="107">
        <v>324</v>
      </c>
      <c r="B47" s="108" t="s">
        <v>149</v>
      </c>
      <c r="C47" s="99">
        <f t="shared" si="1"/>
        <v>3000</v>
      </c>
      <c r="D47" s="116">
        <v>0</v>
      </c>
      <c r="E47" s="112">
        <v>0</v>
      </c>
      <c r="F47" s="116">
        <v>0</v>
      </c>
      <c r="G47" s="112">
        <v>3000</v>
      </c>
      <c r="H47" s="116">
        <v>0</v>
      </c>
      <c r="I47" s="116"/>
      <c r="J47" s="116"/>
      <c r="K47" s="116"/>
      <c r="L47" s="112">
        <v>3000</v>
      </c>
      <c r="M47" s="112">
        <v>3000</v>
      </c>
    </row>
    <row r="48" spans="1:13" ht="15.75">
      <c r="A48" s="107">
        <v>3241</v>
      </c>
      <c r="B48" s="108" t="s">
        <v>149</v>
      </c>
      <c r="C48" s="99">
        <f t="shared" si="1"/>
        <v>3000</v>
      </c>
      <c r="D48" s="116">
        <v>0</v>
      </c>
      <c r="E48" s="112">
        <v>0</v>
      </c>
      <c r="F48" s="116">
        <v>0</v>
      </c>
      <c r="G48" s="112">
        <v>3000</v>
      </c>
      <c r="H48" s="116">
        <v>0</v>
      </c>
      <c r="I48" s="116"/>
      <c r="J48" s="116"/>
      <c r="K48" s="116"/>
      <c r="L48" s="116"/>
      <c r="M48" s="116"/>
    </row>
    <row r="49" spans="1:13" ht="15.75">
      <c r="A49" s="107">
        <v>329</v>
      </c>
      <c r="B49" s="108" t="s">
        <v>29</v>
      </c>
      <c r="C49" s="99">
        <f t="shared" si="1"/>
        <v>23344</v>
      </c>
      <c r="D49" s="99">
        <f>SUM(D50:D54)</f>
        <v>0</v>
      </c>
      <c r="E49" s="99">
        <f>SUM(E50:E54)</f>
        <v>18344</v>
      </c>
      <c r="F49" s="99">
        <f>SUM(F50:F54)</f>
        <v>0</v>
      </c>
      <c r="G49" s="99">
        <f>SUM(G50:G54)</f>
        <v>5000</v>
      </c>
      <c r="H49" s="99">
        <v>0</v>
      </c>
      <c r="I49" s="116"/>
      <c r="J49" s="116"/>
      <c r="K49" s="116"/>
      <c r="L49" s="112">
        <v>23344</v>
      </c>
      <c r="M49" s="112">
        <v>23344</v>
      </c>
    </row>
    <row r="50" spans="1:13" ht="15.75">
      <c r="A50" s="107">
        <v>3292</v>
      </c>
      <c r="B50" s="108" t="s">
        <v>64</v>
      </c>
      <c r="C50" s="99">
        <f t="shared" si="1"/>
        <v>19994</v>
      </c>
      <c r="D50" s="116">
        <v>0</v>
      </c>
      <c r="E50" s="112">
        <v>14994</v>
      </c>
      <c r="F50" s="116">
        <v>0</v>
      </c>
      <c r="G50" s="112">
        <v>5000</v>
      </c>
      <c r="H50" s="116">
        <v>0</v>
      </c>
      <c r="I50" s="116"/>
      <c r="J50" s="116"/>
      <c r="K50" s="116"/>
      <c r="L50" s="116"/>
      <c r="M50" s="116"/>
    </row>
    <row r="51" spans="1:13" ht="15.75">
      <c r="A51" s="107">
        <v>3293</v>
      </c>
      <c r="B51" s="108" t="s">
        <v>65</v>
      </c>
      <c r="C51" s="99">
        <f t="shared" si="1"/>
        <v>500</v>
      </c>
      <c r="D51" s="116">
        <v>0</v>
      </c>
      <c r="E51" s="116">
        <v>500</v>
      </c>
      <c r="F51" s="116">
        <v>0</v>
      </c>
      <c r="G51" s="116">
        <v>0</v>
      </c>
      <c r="H51" s="116">
        <v>0</v>
      </c>
      <c r="I51" s="116"/>
      <c r="J51" s="116"/>
      <c r="K51" s="116"/>
      <c r="L51" s="116"/>
      <c r="M51" s="116"/>
    </row>
    <row r="52" spans="1:13" ht="15.75">
      <c r="A52" s="107">
        <v>3294</v>
      </c>
      <c r="B52" s="108" t="s">
        <v>66</v>
      </c>
      <c r="C52" s="99">
        <f t="shared" si="1"/>
        <v>1100</v>
      </c>
      <c r="D52" s="116">
        <v>0</v>
      </c>
      <c r="E52" s="112">
        <v>1100</v>
      </c>
      <c r="F52" s="116">
        <v>0</v>
      </c>
      <c r="G52" s="116">
        <v>0</v>
      </c>
      <c r="H52" s="116">
        <v>0</v>
      </c>
      <c r="I52" s="116"/>
      <c r="J52" s="116"/>
      <c r="K52" s="116"/>
      <c r="L52" s="116"/>
      <c r="M52" s="116"/>
    </row>
    <row r="53" spans="1:13" ht="15.75">
      <c r="A53" s="107">
        <v>3295</v>
      </c>
      <c r="B53" s="108" t="s">
        <v>87</v>
      </c>
      <c r="C53" s="99">
        <f t="shared" si="1"/>
        <v>750</v>
      </c>
      <c r="D53" s="116"/>
      <c r="E53" s="112">
        <v>750</v>
      </c>
      <c r="F53" s="116"/>
      <c r="G53" s="116"/>
      <c r="H53" s="116"/>
      <c r="I53" s="116"/>
      <c r="J53" s="116"/>
      <c r="K53" s="116"/>
      <c r="L53" s="116"/>
      <c r="M53" s="116"/>
    </row>
    <row r="54" spans="1:13" ht="15.75">
      <c r="A54" s="107">
        <v>3299</v>
      </c>
      <c r="B54" s="108" t="s">
        <v>67</v>
      </c>
      <c r="C54" s="99">
        <f t="shared" si="1"/>
        <v>1000</v>
      </c>
      <c r="D54" s="116"/>
      <c r="E54" s="112">
        <v>1000</v>
      </c>
      <c r="F54" s="116"/>
      <c r="G54" s="116"/>
      <c r="H54" s="116"/>
      <c r="I54" s="116"/>
      <c r="J54" s="116"/>
      <c r="K54" s="116"/>
      <c r="L54" s="116"/>
      <c r="M54" s="116"/>
    </row>
    <row r="55" spans="1:13" s="12" customFormat="1" ht="15.75">
      <c r="A55" s="100">
        <v>34</v>
      </c>
      <c r="B55" s="105" t="s">
        <v>30</v>
      </c>
      <c r="C55" s="99">
        <f t="shared" si="1"/>
        <v>3500</v>
      </c>
      <c r="D55" s="99">
        <f aca="true" t="shared" si="2" ref="D55:H56">SUM(D56)</f>
        <v>0</v>
      </c>
      <c r="E55" s="99">
        <f t="shared" si="2"/>
        <v>3500</v>
      </c>
      <c r="F55" s="99">
        <f t="shared" si="2"/>
        <v>0</v>
      </c>
      <c r="G55" s="99">
        <f t="shared" si="2"/>
        <v>0</v>
      </c>
      <c r="H55" s="99">
        <f t="shared" si="2"/>
        <v>0</v>
      </c>
      <c r="I55" s="119"/>
      <c r="J55" s="119"/>
      <c r="K55" s="119"/>
      <c r="L55" s="118">
        <v>3500</v>
      </c>
      <c r="M55" s="118">
        <v>3500</v>
      </c>
    </row>
    <row r="56" spans="1:13" ht="15.75">
      <c r="A56" s="107">
        <v>343</v>
      </c>
      <c r="B56" s="108" t="s">
        <v>31</v>
      </c>
      <c r="C56" s="99">
        <f t="shared" si="1"/>
        <v>3500</v>
      </c>
      <c r="D56" s="99">
        <f t="shared" si="2"/>
        <v>0</v>
      </c>
      <c r="E56" s="99">
        <f t="shared" si="2"/>
        <v>3500</v>
      </c>
      <c r="F56" s="99">
        <f t="shared" si="2"/>
        <v>0</v>
      </c>
      <c r="G56" s="99">
        <f t="shared" si="2"/>
        <v>0</v>
      </c>
      <c r="H56" s="99">
        <f t="shared" si="2"/>
        <v>0</v>
      </c>
      <c r="I56" s="116"/>
      <c r="J56" s="116"/>
      <c r="K56" s="116"/>
      <c r="L56" s="112">
        <v>3500</v>
      </c>
      <c r="M56" s="112">
        <v>3500</v>
      </c>
    </row>
    <row r="57" spans="1:13" ht="15.75">
      <c r="A57" s="107">
        <v>3431</v>
      </c>
      <c r="B57" s="108" t="s">
        <v>68</v>
      </c>
      <c r="C57" s="99">
        <f t="shared" si="1"/>
        <v>3500</v>
      </c>
      <c r="D57" s="116">
        <v>0</v>
      </c>
      <c r="E57" s="112">
        <v>3500</v>
      </c>
      <c r="F57" s="116">
        <v>0</v>
      </c>
      <c r="G57" s="116">
        <v>0</v>
      </c>
      <c r="H57" s="116">
        <v>0</v>
      </c>
      <c r="I57" s="116"/>
      <c r="J57" s="116"/>
      <c r="K57" s="116"/>
      <c r="L57" s="116"/>
      <c r="M57" s="116"/>
    </row>
    <row r="58" spans="1:13" ht="15.75">
      <c r="A58" s="107"/>
      <c r="B58" s="108"/>
      <c r="C58" s="99"/>
      <c r="D58" s="116"/>
      <c r="E58" s="114"/>
      <c r="F58" s="116"/>
      <c r="G58" s="116"/>
      <c r="H58" s="116"/>
      <c r="I58" s="116"/>
      <c r="J58" s="116"/>
      <c r="K58" s="116"/>
      <c r="L58" s="116"/>
      <c r="M58" s="116"/>
    </row>
    <row r="59" spans="1:13" ht="26.25">
      <c r="A59" s="107"/>
      <c r="B59" s="105" t="s">
        <v>96</v>
      </c>
      <c r="C59" s="99"/>
      <c r="D59" s="116"/>
      <c r="E59" s="114"/>
      <c r="F59" s="116"/>
      <c r="G59" s="116"/>
      <c r="H59" s="116"/>
      <c r="I59" s="116"/>
      <c r="J59" s="116"/>
      <c r="K59" s="116"/>
      <c r="L59" s="116"/>
      <c r="M59" s="116"/>
    </row>
    <row r="60" spans="1:13" ht="15.75">
      <c r="A60" s="107">
        <v>3</v>
      </c>
      <c r="B60" s="108" t="s">
        <v>20</v>
      </c>
      <c r="C60" s="99">
        <f>SUM(C62,C65,C66)</f>
        <v>64759</v>
      </c>
      <c r="D60" s="116"/>
      <c r="E60" s="99">
        <f>SUM(E62,E65,E66)</f>
        <v>54759</v>
      </c>
      <c r="F60" s="99">
        <f>SUM(F65)</f>
        <v>10000</v>
      </c>
      <c r="G60" s="116"/>
      <c r="H60" s="116"/>
      <c r="I60" s="116"/>
      <c r="J60" s="116"/>
      <c r="K60" s="116"/>
      <c r="L60" s="112">
        <v>64759</v>
      </c>
      <c r="M60" s="112">
        <v>64759</v>
      </c>
    </row>
    <row r="61" spans="1:13" ht="15.75">
      <c r="A61" s="107">
        <v>32</v>
      </c>
      <c r="B61" s="108" t="s">
        <v>25</v>
      </c>
      <c r="C61" s="99">
        <f>SUM(D61,E61,F61,G61)</f>
        <v>20759</v>
      </c>
      <c r="D61" s="116"/>
      <c r="E61" s="99">
        <v>20759</v>
      </c>
      <c r="F61" s="116">
        <v>0</v>
      </c>
      <c r="G61" s="116"/>
      <c r="H61" s="116"/>
      <c r="I61" s="116"/>
      <c r="J61" s="116"/>
      <c r="K61" s="116"/>
      <c r="L61" s="112">
        <v>20759</v>
      </c>
      <c r="M61" s="112">
        <v>20759</v>
      </c>
    </row>
    <row r="62" spans="1:13" ht="15.75">
      <c r="A62" s="107">
        <v>322</v>
      </c>
      <c r="B62" s="108" t="s">
        <v>27</v>
      </c>
      <c r="C62" s="99">
        <f>SUM(D62,E62,F62,G62)</f>
        <v>20759</v>
      </c>
      <c r="D62" s="116"/>
      <c r="E62" s="99">
        <v>20759</v>
      </c>
      <c r="F62" s="116">
        <v>0</v>
      </c>
      <c r="G62" s="116"/>
      <c r="H62" s="116"/>
      <c r="I62" s="116"/>
      <c r="J62" s="116"/>
      <c r="K62" s="116"/>
      <c r="L62" s="112">
        <v>0</v>
      </c>
      <c r="M62" s="112">
        <v>0</v>
      </c>
    </row>
    <row r="63" spans="1:13" ht="15.75">
      <c r="A63" s="107">
        <v>3224</v>
      </c>
      <c r="B63" s="108" t="s">
        <v>97</v>
      </c>
      <c r="C63" s="99">
        <f>SUM(D63,E63,F63,G63)</f>
        <v>20759</v>
      </c>
      <c r="D63" s="116"/>
      <c r="E63" s="99">
        <v>20759</v>
      </c>
      <c r="F63" s="116">
        <v>0</v>
      </c>
      <c r="G63" s="116"/>
      <c r="H63" s="116"/>
      <c r="I63" s="116"/>
      <c r="J63" s="116"/>
      <c r="K63" s="116"/>
      <c r="L63" s="116"/>
      <c r="M63" s="116"/>
    </row>
    <row r="64" spans="1:13" ht="15.75">
      <c r="A64" s="107">
        <v>323</v>
      </c>
      <c r="B64" s="108" t="s">
        <v>28</v>
      </c>
      <c r="C64" s="141">
        <f t="shared" si="1"/>
        <v>44000</v>
      </c>
      <c r="D64" s="116"/>
      <c r="E64" s="99">
        <v>34000</v>
      </c>
      <c r="F64" s="116">
        <v>10000</v>
      </c>
      <c r="G64" s="116"/>
      <c r="H64" s="116"/>
      <c r="I64" s="116"/>
      <c r="J64" s="116"/>
      <c r="K64" s="116"/>
      <c r="L64" s="112">
        <v>44000</v>
      </c>
      <c r="M64" s="112">
        <v>44000</v>
      </c>
    </row>
    <row r="65" spans="1:13" ht="15.75">
      <c r="A65" s="107">
        <v>3232</v>
      </c>
      <c r="B65" s="108" t="s">
        <v>98</v>
      </c>
      <c r="C65" s="99">
        <f t="shared" si="1"/>
        <v>43000</v>
      </c>
      <c r="D65" s="116"/>
      <c r="E65" s="99">
        <v>33000</v>
      </c>
      <c r="F65" s="116">
        <v>10000</v>
      </c>
      <c r="G65" s="116"/>
      <c r="H65" s="116"/>
      <c r="I65" s="116"/>
      <c r="J65" s="116"/>
      <c r="K65" s="116"/>
      <c r="L65" s="116"/>
      <c r="M65" s="116"/>
    </row>
    <row r="66" spans="1:13" ht="15.75">
      <c r="A66" s="107">
        <v>3237</v>
      </c>
      <c r="B66" s="108" t="s">
        <v>61</v>
      </c>
      <c r="C66" s="99">
        <f>SUM(D66,E66,F66,G66)</f>
        <v>1000</v>
      </c>
      <c r="D66" s="116"/>
      <c r="E66" s="148">
        <v>1000</v>
      </c>
      <c r="F66" s="116"/>
      <c r="G66" s="116"/>
      <c r="H66" s="116"/>
      <c r="I66" s="116"/>
      <c r="J66" s="116"/>
      <c r="K66" s="116"/>
      <c r="L66" s="116"/>
      <c r="M66" s="116"/>
    </row>
    <row r="67" spans="1:13" ht="15.75">
      <c r="A67" s="107"/>
      <c r="B67" s="108"/>
      <c r="C67" s="99"/>
      <c r="D67" s="116"/>
      <c r="E67" s="116"/>
      <c r="F67" s="116"/>
      <c r="G67" s="116"/>
      <c r="H67" s="116"/>
      <c r="I67" s="116"/>
      <c r="J67" s="116"/>
      <c r="K67" s="116"/>
      <c r="L67" s="116"/>
      <c r="M67" s="116"/>
    </row>
    <row r="68" spans="1:13" ht="15.75">
      <c r="A68" s="107"/>
      <c r="B68" s="115" t="s">
        <v>84</v>
      </c>
      <c r="C68" s="99"/>
      <c r="D68" s="116"/>
      <c r="E68" s="116"/>
      <c r="F68" s="116"/>
      <c r="G68" s="116"/>
      <c r="H68" s="116"/>
      <c r="I68" s="116"/>
      <c r="J68" s="116"/>
      <c r="K68" s="116"/>
      <c r="L68" s="116"/>
      <c r="M68" s="116"/>
    </row>
    <row r="69" spans="1:13" ht="26.25">
      <c r="A69" s="107"/>
      <c r="B69" s="105" t="s">
        <v>83</v>
      </c>
      <c r="C69" s="99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spans="1:13" ht="15.75">
      <c r="A70" s="107"/>
      <c r="B70" s="105" t="s">
        <v>78</v>
      </c>
      <c r="C70" s="99"/>
      <c r="D70" s="116"/>
      <c r="E70" s="116"/>
      <c r="F70" s="116"/>
      <c r="G70" s="116"/>
      <c r="H70" s="116"/>
      <c r="I70" s="116"/>
      <c r="J70" s="116"/>
      <c r="K70" s="116"/>
      <c r="L70" s="116"/>
      <c r="M70" s="116"/>
    </row>
    <row r="71" spans="1:13" ht="15.75">
      <c r="A71" s="100">
        <v>32</v>
      </c>
      <c r="B71" s="105" t="s">
        <v>25</v>
      </c>
      <c r="C71" s="99">
        <f>SUM(D71,E71,F71,G71)</f>
        <v>120000</v>
      </c>
      <c r="D71" s="99">
        <f aca="true" t="shared" si="3" ref="D71:H74">SUM(D72)</f>
        <v>0</v>
      </c>
      <c r="E71" s="99">
        <f>SUM(E72,E74)</f>
        <v>120000</v>
      </c>
      <c r="F71" s="99">
        <f t="shared" si="3"/>
        <v>0</v>
      </c>
      <c r="G71" s="99">
        <f t="shared" si="3"/>
        <v>0</v>
      </c>
      <c r="H71" s="99">
        <f t="shared" si="3"/>
        <v>0</v>
      </c>
      <c r="I71" s="119"/>
      <c r="J71" s="119"/>
      <c r="K71" s="119"/>
      <c r="L71" s="118">
        <v>120000</v>
      </c>
      <c r="M71" s="118">
        <v>120000</v>
      </c>
    </row>
    <row r="72" spans="1:13" ht="15.75">
      <c r="A72" s="107">
        <v>323</v>
      </c>
      <c r="B72" s="108" t="s">
        <v>28</v>
      </c>
      <c r="C72" s="99">
        <f>SUM(D72,E72,F72,G72)</f>
        <v>20000</v>
      </c>
      <c r="D72" s="99">
        <f t="shared" si="3"/>
        <v>0</v>
      </c>
      <c r="E72" s="99">
        <f t="shared" si="3"/>
        <v>20000</v>
      </c>
      <c r="F72" s="99">
        <f t="shared" si="3"/>
        <v>0</v>
      </c>
      <c r="G72" s="99">
        <f t="shared" si="3"/>
        <v>0</v>
      </c>
      <c r="H72" s="99">
        <f t="shared" si="3"/>
        <v>0</v>
      </c>
      <c r="I72" s="116"/>
      <c r="J72" s="116"/>
      <c r="K72" s="116"/>
      <c r="L72" s="112">
        <v>20000</v>
      </c>
      <c r="M72" s="112">
        <v>20000</v>
      </c>
    </row>
    <row r="73" spans="1:13" ht="15.75">
      <c r="A73" s="107">
        <v>3237</v>
      </c>
      <c r="B73" s="108" t="s">
        <v>61</v>
      </c>
      <c r="C73" s="99">
        <f>SUM(D73,E73,F73,G73)</f>
        <v>20000</v>
      </c>
      <c r="D73" s="116">
        <v>0</v>
      </c>
      <c r="E73" s="116">
        <v>20000</v>
      </c>
      <c r="F73" s="116">
        <v>0</v>
      </c>
      <c r="G73" s="116">
        <v>0</v>
      </c>
      <c r="H73" s="116">
        <v>0</v>
      </c>
      <c r="I73" s="116"/>
      <c r="J73" s="116"/>
      <c r="K73" s="116"/>
      <c r="L73" s="116"/>
      <c r="M73" s="116"/>
    </row>
    <row r="74" spans="1:13" ht="15.75">
      <c r="A74" s="107">
        <v>329</v>
      </c>
      <c r="B74" s="108" t="s">
        <v>29</v>
      </c>
      <c r="C74" s="99">
        <f>SUM(D74,E74,F74,G74)</f>
        <v>100000</v>
      </c>
      <c r="D74" s="116"/>
      <c r="E74" s="99">
        <f t="shared" si="3"/>
        <v>100000</v>
      </c>
      <c r="F74" s="116"/>
      <c r="G74" s="116"/>
      <c r="H74" s="116"/>
      <c r="I74" s="116"/>
      <c r="J74" s="116"/>
      <c r="K74" s="116"/>
      <c r="L74" s="112">
        <v>100000</v>
      </c>
      <c r="M74" s="112">
        <v>100000</v>
      </c>
    </row>
    <row r="75" spans="1:13" ht="15.75">
      <c r="A75" s="107">
        <v>3295</v>
      </c>
      <c r="B75" s="123" t="s">
        <v>87</v>
      </c>
      <c r="C75" s="99">
        <f>SUM(D75,E75,F75,G75)</f>
        <v>100000</v>
      </c>
      <c r="D75" s="116"/>
      <c r="E75" s="112">
        <v>100000</v>
      </c>
      <c r="F75" s="116"/>
      <c r="G75" s="116"/>
      <c r="H75" s="116"/>
      <c r="I75" s="116"/>
      <c r="J75" s="116"/>
      <c r="K75" s="116"/>
      <c r="L75" s="116"/>
      <c r="M75" s="116"/>
    </row>
    <row r="76" spans="1:13" ht="15.75">
      <c r="A76" s="107"/>
      <c r="B76" s="115"/>
      <c r="C76" s="99"/>
      <c r="D76" s="116"/>
      <c r="E76" s="116"/>
      <c r="F76" s="116"/>
      <c r="G76" s="116"/>
      <c r="H76" s="116"/>
      <c r="I76" s="116"/>
      <c r="J76" s="116"/>
      <c r="K76" s="116"/>
      <c r="L76" s="116"/>
      <c r="M76" s="116"/>
    </row>
    <row r="77" spans="1:13" ht="26.25">
      <c r="A77" s="107"/>
      <c r="B77" s="105" t="s">
        <v>85</v>
      </c>
      <c r="C77" s="99"/>
      <c r="D77" s="116"/>
      <c r="E77" s="116"/>
      <c r="F77" s="116"/>
      <c r="G77" s="116"/>
      <c r="H77" s="116"/>
      <c r="I77" s="116"/>
      <c r="J77" s="116"/>
      <c r="K77" s="116"/>
      <c r="L77" s="116"/>
      <c r="M77" s="116"/>
    </row>
    <row r="78" spans="1:13" ht="26.25">
      <c r="A78" s="100">
        <v>4</v>
      </c>
      <c r="B78" s="105" t="s">
        <v>33</v>
      </c>
      <c r="C78" s="110">
        <f>SUM(D78,E78,F78,G78,I78,J78,K78)</f>
        <v>241000</v>
      </c>
      <c r="D78" s="99">
        <f>SUM(D79)</f>
        <v>65000</v>
      </c>
      <c r="E78" s="99">
        <f>SUM(E80,E311,E326,E330)</f>
        <v>30000</v>
      </c>
      <c r="F78" s="99">
        <v>105000</v>
      </c>
      <c r="G78" s="99">
        <f>SUM(G82,G84)</f>
        <v>30000</v>
      </c>
      <c r="H78" s="99">
        <f>SUM(H80,H311,H326,H330)</f>
        <v>0</v>
      </c>
      <c r="I78" s="99">
        <f>SUM(I83)</f>
        <v>10000</v>
      </c>
      <c r="J78" s="99">
        <v>1000</v>
      </c>
      <c r="K78" s="99">
        <v>0</v>
      </c>
      <c r="L78" s="99">
        <v>231000</v>
      </c>
      <c r="M78" s="99">
        <v>231000</v>
      </c>
    </row>
    <row r="79" spans="1:13" ht="26.25">
      <c r="A79" s="100">
        <v>42</v>
      </c>
      <c r="B79" s="105" t="s">
        <v>34</v>
      </c>
      <c r="C79" s="110">
        <f>SUM(D79,E79,F79,G79,I79,J79)</f>
        <v>241000</v>
      </c>
      <c r="D79" s="99">
        <v>65000</v>
      </c>
      <c r="E79" s="99">
        <f>SUM(E80)</f>
        <v>30000</v>
      </c>
      <c r="F79" s="99">
        <v>105000</v>
      </c>
      <c r="G79" s="99">
        <v>30000</v>
      </c>
      <c r="H79" s="99">
        <f>SUM(H80)</f>
        <v>0</v>
      </c>
      <c r="I79" s="99">
        <f>SUM(I83)</f>
        <v>10000</v>
      </c>
      <c r="J79" s="99">
        <v>1000</v>
      </c>
      <c r="K79" s="99"/>
      <c r="L79" s="99">
        <v>231000</v>
      </c>
      <c r="M79" s="99">
        <v>231000</v>
      </c>
    </row>
    <row r="80" spans="1:13" ht="15.75">
      <c r="A80" s="107">
        <v>422</v>
      </c>
      <c r="B80" s="108" t="s">
        <v>32</v>
      </c>
      <c r="C80" s="110">
        <f t="shared" si="1"/>
        <v>110000</v>
      </c>
      <c r="D80" s="99">
        <v>50000</v>
      </c>
      <c r="E80" s="99">
        <f>SUM(E81:E83)</f>
        <v>30000</v>
      </c>
      <c r="F80" s="99">
        <v>10000</v>
      </c>
      <c r="G80" s="99">
        <v>20000</v>
      </c>
      <c r="H80" s="99">
        <f>SUM(H81:H83)</f>
        <v>0</v>
      </c>
      <c r="I80" s="99">
        <f>SUM(I81)</f>
        <v>0</v>
      </c>
      <c r="J80" s="99"/>
      <c r="K80" s="99"/>
      <c r="L80" s="99">
        <v>100000</v>
      </c>
      <c r="M80" s="99">
        <v>100000</v>
      </c>
    </row>
    <row r="81" spans="1:13" ht="15.75">
      <c r="A81" s="107">
        <v>4221</v>
      </c>
      <c r="B81" s="108" t="s">
        <v>72</v>
      </c>
      <c r="C81" s="110">
        <f t="shared" si="1"/>
        <v>0</v>
      </c>
      <c r="D81" s="117">
        <v>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/>
      <c r="K81" s="99"/>
      <c r="L81" s="99">
        <v>0</v>
      </c>
      <c r="M81" s="99">
        <v>0</v>
      </c>
    </row>
    <row r="82" spans="1:13" ht="15.75">
      <c r="A82" s="107">
        <v>4227</v>
      </c>
      <c r="B82" s="108" t="s">
        <v>49</v>
      </c>
      <c r="C82" s="110">
        <f t="shared" si="1"/>
        <v>200000</v>
      </c>
      <c r="D82" s="118">
        <v>50000</v>
      </c>
      <c r="E82" s="118">
        <v>30000</v>
      </c>
      <c r="F82" s="118">
        <v>100000</v>
      </c>
      <c r="G82" s="118">
        <v>20000</v>
      </c>
      <c r="H82" s="112">
        <v>0</v>
      </c>
      <c r="I82" s="112">
        <v>0</v>
      </c>
      <c r="J82" s="112"/>
      <c r="K82" s="112"/>
      <c r="L82" s="112">
        <v>190000</v>
      </c>
      <c r="M82" s="112">
        <v>190000</v>
      </c>
    </row>
    <row r="83" spans="1:13" ht="26.25">
      <c r="A83" s="107">
        <v>424</v>
      </c>
      <c r="B83" s="108" t="s">
        <v>35</v>
      </c>
      <c r="C83" s="110">
        <v>41000</v>
      </c>
      <c r="D83" s="116">
        <v>15000</v>
      </c>
      <c r="E83" s="119"/>
      <c r="F83" s="119">
        <v>5000</v>
      </c>
      <c r="G83" s="118">
        <v>10000</v>
      </c>
      <c r="H83" s="116"/>
      <c r="I83" s="116">
        <v>10000</v>
      </c>
      <c r="J83" s="112">
        <v>1000</v>
      </c>
      <c r="K83" s="116">
        <v>0</v>
      </c>
      <c r="L83" s="112">
        <v>41000</v>
      </c>
      <c r="M83" s="112">
        <v>41000</v>
      </c>
    </row>
    <row r="84" spans="1:13" ht="26.25">
      <c r="A84" s="107">
        <v>4241</v>
      </c>
      <c r="B84" s="108" t="s">
        <v>35</v>
      </c>
      <c r="C84" s="110">
        <v>41000</v>
      </c>
      <c r="D84" s="119">
        <v>15000</v>
      </c>
      <c r="E84" s="119"/>
      <c r="F84" s="119">
        <v>5000</v>
      </c>
      <c r="G84" s="118">
        <v>10000</v>
      </c>
      <c r="H84" s="116"/>
      <c r="I84" s="116">
        <v>10000</v>
      </c>
      <c r="J84" s="112">
        <v>1000</v>
      </c>
      <c r="K84" s="116">
        <v>0</v>
      </c>
      <c r="L84" s="116">
        <v>0</v>
      </c>
      <c r="M84" s="116">
        <v>0</v>
      </c>
    </row>
    <row r="85" spans="1:13" ht="15.75">
      <c r="A85" s="107"/>
      <c r="B85" s="108"/>
      <c r="C85" s="110"/>
      <c r="D85" s="119"/>
      <c r="E85" s="119"/>
      <c r="F85" s="119"/>
      <c r="G85" s="119"/>
      <c r="H85" s="116"/>
      <c r="I85" s="116"/>
      <c r="J85" s="116"/>
      <c r="K85" s="116"/>
      <c r="L85" s="116"/>
      <c r="M85" s="116"/>
    </row>
    <row r="86" spans="1:13" s="12" customFormat="1" ht="15.75">
      <c r="A86" s="107"/>
      <c r="B86" s="115" t="s">
        <v>50</v>
      </c>
      <c r="C86" s="113"/>
      <c r="D86" s="116"/>
      <c r="E86" s="116"/>
      <c r="F86" s="116"/>
      <c r="G86" s="116"/>
      <c r="H86" s="116"/>
      <c r="I86" s="116"/>
      <c r="J86" s="116"/>
      <c r="K86" s="116"/>
      <c r="L86" s="116"/>
      <c r="M86" s="116"/>
    </row>
    <row r="87" spans="1:13" s="12" customFormat="1" ht="26.25">
      <c r="A87" s="107"/>
      <c r="B87" s="105" t="s">
        <v>80</v>
      </c>
      <c r="C87" s="113"/>
      <c r="D87" s="116"/>
      <c r="E87" s="116"/>
      <c r="F87" s="116"/>
      <c r="G87" s="116"/>
      <c r="H87" s="116"/>
      <c r="I87" s="116"/>
      <c r="J87" s="116"/>
      <c r="K87" s="116"/>
      <c r="L87" s="116"/>
      <c r="M87" s="116"/>
    </row>
    <row r="88" spans="1:13" ht="26.25">
      <c r="A88" s="100">
        <v>4</v>
      </c>
      <c r="B88" s="105" t="s">
        <v>33</v>
      </c>
      <c r="C88" s="110">
        <f>SUM(C89)</f>
        <v>1917000</v>
      </c>
      <c r="D88" s="99">
        <f>SUM(D89)</f>
        <v>750000</v>
      </c>
      <c r="E88" s="99">
        <f>SUM(E90,E320,E335,E339)</f>
        <v>400000</v>
      </c>
      <c r="F88" s="99">
        <f>SUM(F90,F320,F335,F339)</f>
        <v>750000</v>
      </c>
      <c r="G88" s="99">
        <f>SUM(G90,G320,G335,G339)</f>
        <v>17000</v>
      </c>
      <c r="H88" s="99">
        <f>SUM(H90,H320,H335,H339)</f>
        <v>0</v>
      </c>
      <c r="I88" s="119"/>
      <c r="J88" s="119"/>
      <c r="K88" s="119"/>
      <c r="L88" s="118">
        <v>1917000</v>
      </c>
      <c r="M88" s="118">
        <v>1917000</v>
      </c>
    </row>
    <row r="89" spans="1:13" ht="26.25">
      <c r="A89" s="100">
        <v>45</v>
      </c>
      <c r="B89" s="105" t="s">
        <v>79</v>
      </c>
      <c r="C89" s="110">
        <f>SUM(C90)</f>
        <v>1917000</v>
      </c>
      <c r="D89" s="99">
        <f>SUM(D90)</f>
        <v>750000</v>
      </c>
      <c r="E89" s="99">
        <f>SUM(E90)</f>
        <v>400000</v>
      </c>
      <c r="F89" s="99">
        <f>SUM(F90)</f>
        <v>750000</v>
      </c>
      <c r="G89" s="99">
        <f>SUM(G90)</f>
        <v>17000</v>
      </c>
      <c r="H89" s="99">
        <f>SUM(H90)</f>
        <v>0</v>
      </c>
      <c r="I89" s="119"/>
      <c r="J89" s="119"/>
      <c r="K89" s="119"/>
      <c r="L89" s="118">
        <v>1917000</v>
      </c>
      <c r="M89" s="118">
        <v>1917000</v>
      </c>
    </row>
    <row r="90" spans="1:13" ht="26.25">
      <c r="A90" s="107">
        <v>451</v>
      </c>
      <c r="B90" s="108" t="s">
        <v>81</v>
      </c>
      <c r="C90" s="110">
        <f>SUM(D90,E90,F90,G90)</f>
        <v>1917000</v>
      </c>
      <c r="D90" s="99">
        <f>SUM(D91:D109)</f>
        <v>750000</v>
      </c>
      <c r="E90" s="99">
        <f>SUM(E91:E109)</f>
        <v>400000</v>
      </c>
      <c r="F90" s="99">
        <f>SUM(F91:F93)</f>
        <v>750000</v>
      </c>
      <c r="G90" s="99">
        <f>SUM(G91:G109)</f>
        <v>17000</v>
      </c>
      <c r="H90" s="99">
        <v>0</v>
      </c>
      <c r="I90" s="116"/>
      <c r="J90" s="116"/>
      <c r="K90" s="116"/>
      <c r="L90" s="112">
        <v>1917000</v>
      </c>
      <c r="M90" s="112">
        <v>1917000</v>
      </c>
    </row>
    <row r="91" spans="1:13" ht="26.25">
      <c r="A91" s="107">
        <v>4511</v>
      </c>
      <c r="B91" s="108" t="s">
        <v>81</v>
      </c>
      <c r="C91" s="110">
        <f>SUM(D91,E91,F91,G91)</f>
        <v>1917000</v>
      </c>
      <c r="D91" s="117">
        <v>750000</v>
      </c>
      <c r="E91" s="99">
        <v>400000</v>
      </c>
      <c r="F91" s="99">
        <v>750000</v>
      </c>
      <c r="G91" s="99">
        <v>17000</v>
      </c>
      <c r="H91" s="99">
        <v>0</v>
      </c>
      <c r="I91" s="116"/>
      <c r="J91" s="116"/>
      <c r="K91" s="116"/>
      <c r="L91" s="116"/>
      <c r="M91" s="116"/>
    </row>
    <row r="92" spans="1:13" ht="15.75">
      <c r="A92" s="100"/>
      <c r="B92" s="105" t="s">
        <v>50</v>
      </c>
      <c r="C92" s="110">
        <v>0</v>
      </c>
      <c r="D92" s="118">
        <v>0</v>
      </c>
      <c r="E92" s="118">
        <v>0</v>
      </c>
      <c r="F92" s="118">
        <v>0</v>
      </c>
      <c r="G92" s="118">
        <v>0</v>
      </c>
      <c r="H92" s="112">
        <v>0</v>
      </c>
      <c r="I92" s="116"/>
      <c r="J92" s="116"/>
      <c r="K92" s="116"/>
      <c r="L92" s="116"/>
      <c r="M92" s="116"/>
    </row>
    <row r="93" spans="1:13" ht="30">
      <c r="A93" s="106" t="s">
        <v>39</v>
      </c>
      <c r="B93" s="120" t="s">
        <v>89</v>
      </c>
      <c r="C93" s="110"/>
      <c r="D93" s="118"/>
      <c r="E93" s="118"/>
      <c r="F93" s="118"/>
      <c r="G93" s="118"/>
      <c r="H93" s="112"/>
      <c r="I93" s="116"/>
      <c r="J93" s="116"/>
      <c r="K93" s="116"/>
      <c r="L93" s="116"/>
      <c r="M93" s="116"/>
    </row>
    <row r="94" spans="1:13" ht="26.25">
      <c r="A94" s="106"/>
      <c r="B94" s="105" t="s">
        <v>90</v>
      </c>
      <c r="C94" s="110"/>
      <c r="D94" s="118"/>
      <c r="E94" s="118"/>
      <c r="F94" s="118"/>
      <c r="G94" s="118"/>
      <c r="H94" s="112"/>
      <c r="I94" s="116"/>
      <c r="J94" s="116"/>
      <c r="K94" s="116"/>
      <c r="L94" s="116"/>
      <c r="M94" s="116"/>
    </row>
    <row r="95" spans="1:13" ht="15.75">
      <c r="A95" s="100">
        <v>3</v>
      </c>
      <c r="B95" s="105" t="s">
        <v>20</v>
      </c>
      <c r="C95" s="99">
        <f>SUM(D95,E95,F95,G95,H95)</f>
        <v>146000</v>
      </c>
      <c r="D95" s="118"/>
      <c r="E95" s="118"/>
      <c r="F95" s="99">
        <f>SUM(F96,F106)</f>
        <v>146000</v>
      </c>
      <c r="G95" s="118"/>
      <c r="H95" s="99">
        <f>SUM(H96,H106)</f>
        <v>0</v>
      </c>
      <c r="I95" s="116"/>
      <c r="J95" s="116"/>
      <c r="K95" s="116"/>
      <c r="L95" s="112">
        <v>146000</v>
      </c>
      <c r="M95" s="112">
        <v>146000</v>
      </c>
    </row>
    <row r="96" spans="1:13" ht="15.75">
      <c r="A96" s="100">
        <v>31</v>
      </c>
      <c r="B96" s="105" t="s">
        <v>21</v>
      </c>
      <c r="C96" s="99">
        <f>SUM(D96,E96,F96,G96)</f>
        <v>136000</v>
      </c>
      <c r="D96" s="118"/>
      <c r="E96" s="118"/>
      <c r="F96" s="99">
        <f>SUM(F97,F101,F103)</f>
        <v>136000</v>
      </c>
      <c r="G96" s="118"/>
      <c r="H96" s="112"/>
      <c r="I96" s="116"/>
      <c r="J96" s="116"/>
      <c r="K96" s="116"/>
      <c r="L96" s="112">
        <v>136000</v>
      </c>
      <c r="M96" s="112">
        <v>136000</v>
      </c>
    </row>
    <row r="97" spans="1:13" ht="15.75">
      <c r="A97" s="107">
        <v>311</v>
      </c>
      <c r="B97" s="108" t="s">
        <v>22</v>
      </c>
      <c r="C97" s="99">
        <f>SUM(D97,E97,F97,G97)</f>
        <v>109000</v>
      </c>
      <c r="D97" s="118"/>
      <c r="E97" s="118"/>
      <c r="F97" s="99">
        <f>SUM(F98:F100)</f>
        <v>109000</v>
      </c>
      <c r="G97" s="118"/>
      <c r="H97" s="112"/>
      <c r="I97" s="116"/>
      <c r="J97" s="116"/>
      <c r="K97" s="116"/>
      <c r="L97" s="112">
        <v>109000</v>
      </c>
      <c r="M97" s="112">
        <v>109000</v>
      </c>
    </row>
    <row r="98" spans="1:13" ht="15.75">
      <c r="A98" s="107">
        <v>3111</v>
      </c>
      <c r="B98" s="108" t="s">
        <v>41</v>
      </c>
      <c r="C98" s="99">
        <f>SUM(D98,E98,F98,G98)</f>
        <v>109000</v>
      </c>
      <c r="D98" s="118"/>
      <c r="E98" s="118"/>
      <c r="F98" s="118">
        <v>109000</v>
      </c>
      <c r="G98" s="118"/>
      <c r="H98" s="112"/>
      <c r="I98" s="116"/>
      <c r="J98" s="116"/>
      <c r="K98" s="116"/>
      <c r="L98" s="116"/>
      <c r="M98" s="116"/>
    </row>
    <row r="99" spans="1:13" ht="15.75">
      <c r="A99" s="107">
        <v>3113</v>
      </c>
      <c r="B99" s="108" t="s">
        <v>42</v>
      </c>
      <c r="C99" s="110"/>
      <c r="D99" s="118"/>
      <c r="E99" s="118"/>
      <c r="F99" s="118"/>
      <c r="G99" s="118"/>
      <c r="H99" s="112"/>
      <c r="I99" s="116"/>
      <c r="J99" s="116"/>
      <c r="K99" s="116"/>
      <c r="L99" s="116"/>
      <c r="M99" s="116"/>
    </row>
    <row r="100" spans="1:13" ht="15.75">
      <c r="A100" s="107">
        <v>3114</v>
      </c>
      <c r="B100" s="108" t="s">
        <v>43</v>
      </c>
      <c r="C100" s="110"/>
      <c r="D100" s="118"/>
      <c r="E100" s="118"/>
      <c r="F100" s="118"/>
      <c r="G100" s="118"/>
      <c r="H100" s="112"/>
      <c r="I100" s="116"/>
      <c r="J100" s="116"/>
      <c r="K100" s="116"/>
      <c r="L100" s="116"/>
      <c r="M100" s="116"/>
    </row>
    <row r="101" spans="1:13" ht="15.75">
      <c r="A101" s="107">
        <v>312</v>
      </c>
      <c r="B101" s="108" t="s">
        <v>23</v>
      </c>
      <c r="C101" s="99">
        <f>SUM(D101,E101,F101,G101)</f>
        <v>7000</v>
      </c>
      <c r="D101" s="118"/>
      <c r="E101" s="118"/>
      <c r="F101" s="118">
        <v>7000</v>
      </c>
      <c r="G101" s="118"/>
      <c r="H101" s="112"/>
      <c r="I101" s="116"/>
      <c r="J101" s="116"/>
      <c r="K101" s="116"/>
      <c r="L101" s="112">
        <v>7000</v>
      </c>
      <c r="M101" s="112">
        <v>7000</v>
      </c>
    </row>
    <row r="102" spans="1:13" ht="15.75">
      <c r="A102" s="107">
        <v>3121</v>
      </c>
      <c r="B102" s="108" t="s">
        <v>23</v>
      </c>
      <c r="C102" s="110">
        <v>7000</v>
      </c>
      <c r="D102" s="118"/>
      <c r="E102" s="118"/>
      <c r="F102" s="118">
        <v>7000</v>
      </c>
      <c r="G102" s="118"/>
      <c r="H102" s="112"/>
      <c r="I102" s="116"/>
      <c r="J102" s="116"/>
      <c r="K102" s="116"/>
      <c r="L102" s="116"/>
      <c r="M102" s="116"/>
    </row>
    <row r="103" spans="1:13" ht="15.75">
      <c r="A103" s="107">
        <v>313</v>
      </c>
      <c r="B103" s="108" t="s">
        <v>24</v>
      </c>
      <c r="C103" s="99">
        <f>SUM(D103,E103,F103,G103)</f>
        <v>20000</v>
      </c>
      <c r="D103" s="118"/>
      <c r="E103" s="118"/>
      <c r="F103" s="99">
        <f>SUM(F104:F105)</f>
        <v>20000</v>
      </c>
      <c r="G103" s="118"/>
      <c r="H103" s="112"/>
      <c r="I103" s="116"/>
      <c r="J103" s="116"/>
      <c r="K103" s="116"/>
      <c r="L103" s="112">
        <v>20000</v>
      </c>
      <c r="M103" s="112">
        <v>20000</v>
      </c>
    </row>
    <row r="104" spans="1:13" ht="15.75">
      <c r="A104" s="107">
        <v>3132</v>
      </c>
      <c r="B104" s="108" t="s">
        <v>44</v>
      </c>
      <c r="C104" s="99">
        <f>SUM(D104,E104,F104,G104)</f>
        <v>17000</v>
      </c>
      <c r="D104" s="118"/>
      <c r="E104" s="118"/>
      <c r="F104" s="118">
        <v>17000</v>
      </c>
      <c r="G104" s="118"/>
      <c r="H104" s="112"/>
      <c r="I104" s="116"/>
      <c r="J104" s="116"/>
      <c r="K104" s="116"/>
      <c r="L104" s="116"/>
      <c r="M104" s="116"/>
    </row>
    <row r="105" spans="1:13" ht="15.75">
      <c r="A105" s="107">
        <v>3133</v>
      </c>
      <c r="B105" s="108" t="s">
        <v>45</v>
      </c>
      <c r="C105" s="99">
        <f>SUM(D105,E105,F105,G105)</f>
        <v>3000</v>
      </c>
      <c r="D105" s="118"/>
      <c r="E105" s="118"/>
      <c r="F105" s="118">
        <v>3000</v>
      </c>
      <c r="G105" s="118"/>
      <c r="H105" s="112"/>
      <c r="I105" s="116"/>
      <c r="J105" s="116"/>
      <c r="K105" s="116"/>
      <c r="L105" s="116"/>
      <c r="M105" s="116"/>
    </row>
    <row r="106" spans="1:13" ht="15.75">
      <c r="A106" s="100">
        <v>32</v>
      </c>
      <c r="B106" s="105" t="s">
        <v>25</v>
      </c>
      <c r="C106" s="99">
        <f>SUM(D106,E106,F106,G106)</f>
        <v>10000</v>
      </c>
      <c r="D106" s="118"/>
      <c r="E106" s="118"/>
      <c r="F106" s="99">
        <f>SUM(F107)</f>
        <v>10000</v>
      </c>
      <c r="G106" s="118"/>
      <c r="H106" s="112"/>
      <c r="I106" s="116"/>
      <c r="J106" s="116"/>
      <c r="K106" s="116"/>
      <c r="L106" s="112">
        <v>10000</v>
      </c>
      <c r="M106" s="112">
        <v>10000</v>
      </c>
    </row>
    <row r="107" spans="1:13" ht="15.75">
      <c r="A107" s="107">
        <v>321</v>
      </c>
      <c r="B107" s="108" t="s">
        <v>26</v>
      </c>
      <c r="C107" s="99">
        <f>SUM(D107,E107,F107,G107)</f>
        <v>10000</v>
      </c>
      <c r="D107" s="118"/>
      <c r="E107" s="118"/>
      <c r="F107" s="99">
        <f>SUM(F108:F109)</f>
        <v>10000</v>
      </c>
      <c r="G107" s="118"/>
      <c r="H107" s="112"/>
      <c r="I107" s="116"/>
      <c r="J107" s="116"/>
      <c r="K107" s="116"/>
      <c r="L107" s="112">
        <v>10000</v>
      </c>
      <c r="M107" s="112">
        <v>10000</v>
      </c>
    </row>
    <row r="108" spans="1:13" ht="15.75">
      <c r="A108" s="107">
        <v>3211</v>
      </c>
      <c r="B108" s="108" t="s">
        <v>46</v>
      </c>
      <c r="C108" s="110"/>
      <c r="D108" s="118"/>
      <c r="E108" s="118"/>
      <c r="F108" s="118"/>
      <c r="G108" s="118"/>
      <c r="H108" s="112"/>
      <c r="I108" s="116"/>
      <c r="J108" s="116"/>
      <c r="K108" s="116"/>
      <c r="L108" s="116"/>
      <c r="M108" s="116"/>
    </row>
    <row r="109" spans="1:13" ht="15.75">
      <c r="A109" s="107">
        <v>3212</v>
      </c>
      <c r="B109" s="108" t="s">
        <v>47</v>
      </c>
      <c r="C109" s="99">
        <f>SUM(D109,E109,F109,G109)</f>
        <v>10000</v>
      </c>
      <c r="D109" s="116"/>
      <c r="E109" s="116"/>
      <c r="F109" s="112">
        <v>10000</v>
      </c>
      <c r="G109" s="116"/>
      <c r="H109" s="116"/>
      <c r="I109" s="116"/>
      <c r="J109" s="116"/>
      <c r="K109" s="116"/>
      <c r="L109" s="116"/>
      <c r="M109" s="116"/>
    </row>
    <row r="110" spans="1:13" ht="30">
      <c r="A110" s="107" t="s">
        <v>50</v>
      </c>
      <c r="B110" s="120" t="s">
        <v>92</v>
      </c>
      <c r="C110" s="113"/>
      <c r="D110" s="116"/>
      <c r="E110" s="116"/>
      <c r="F110" s="112" t="s">
        <v>50</v>
      </c>
      <c r="G110" s="116"/>
      <c r="H110" s="116"/>
      <c r="I110" s="116"/>
      <c r="J110" s="116"/>
      <c r="K110" s="116"/>
      <c r="L110" s="116"/>
      <c r="M110" s="116"/>
    </row>
    <row r="111" spans="1:13" ht="15.75">
      <c r="A111" s="107">
        <v>3</v>
      </c>
      <c r="B111" s="122" t="s">
        <v>95</v>
      </c>
      <c r="C111" s="99">
        <f>SUM(D111,E111,F111,G111,H111)</f>
        <v>180000</v>
      </c>
      <c r="D111" s="116"/>
      <c r="E111" s="116"/>
      <c r="F111" s="99">
        <f>SUM(F112,F126,F167,F200)</f>
        <v>30000</v>
      </c>
      <c r="G111" s="116"/>
      <c r="H111" s="99">
        <f>SUM(H112,H126,H167,H200)</f>
        <v>150000</v>
      </c>
      <c r="I111" s="116"/>
      <c r="J111" s="116"/>
      <c r="K111" s="116"/>
      <c r="L111" s="112">
        <v>170000</v>
      </c>
      <c r="M111" s="112">
        <v>170000</v>
      </c>
    </row>
    <row r="112" spans="1:13" ht="15.75">
      <c r="A112" s="107">
        <v>32</v>
      </c>
      <c r="B112" s="122" t="s">
        <v>25</v>
      </c>
      <c r="C112" s="99">
        <f>SUM(D112,E112,F112,G112,H112)</f>
        <v>180000</v>
      </c>
      <c r="D112" s="116"/>
      <c r="E112" s="116"/>
      <c r="F112" s="99">
        <f>SUM(F113,F117,F119)</f>
        <v>30000</v>
      </c>
      <c r="G112" s="116"/>
      <c r="H112" s="99">
        <f>SUM(H113)</f>
        <v>150000</v>
      </c>
      <c r="I112" s="116"/>
      <c r="J112" s="116"/>
      <c r="K112" s="116"/>
      <c r="L112" s="112">
        <v>170000</v>
      </c>
      <c r="M112" s="112">
        <v>170000</v>
      </c>
    </row>
    <row r="113" spans="1:13" ht="15.75">
      <c r="A113" s="107">
        <v>322</v>
      </c>
      <c r="B113" s="108" t="s">
        <v>27</v>
      </c>
      <c r="C113" s="99">
        <f>SUM(D113,E113,F113,G113,H113)</f>
        <v>180000</v>
      </c>
      <c r="D113" s="99" t="s">
        <v>50</v>
      </c>
      <c r="E113" s="99" t="s">
        <v>50</v>
      </c>
      <c r="F113" s="99">
        <f>SUM(F114:F114)</f>
        <v>30000</v>
      </c>
      <c r="G113" s="99" t="s">
        <v>50</v>
      </c>
      <c r="H113" s="99">
        <f>SUM(H114:H115)</f>
        <v>150000</v>
      </c>
      <c r="I113" s="119"/>
      <c r="J113" s="119"/>
      <c r="K113" s="119"/>
      <c r="L113" s="118">
        <v>170000</v>
      </c>
      <c r="M113" s="118">
        <v>170000</v>
      </c>
    </row>
    <row r="114" spans="1:13" ht="15.75">
      <c r="A114" s="107">
        <v>3222</v>
      </c>
      <c r="B114" s="108" t="s">
        <v>91</v>
      </c>
      <c r="C114" s="99">
        <f>SUM(D114,E114,F114,G114,H114)</f>
        <v>180000</v>
      </c>
      <c r="D114" s="99" t="s">
        <v>50</v>
      </c>
      <c r="E114" s="99" t="s">
        <v>50</v>
      </c>
      <c r="F114" s="121">
        <v>30000</v>
      </c>
      <c r="G114" s="99" t="s">
        <v>50</v>
      </c>
      <c r="H114" s="121">
        <v>150000</v>
      </c>
      <c r="I114" s="119"/>
      <c r="J114" s="119"/>
      <c r="K114" s="119"/>
      <c r="L114" s="119"/>
      <c r="M114" s="119"/>
    </row>
    <row r="115" spans="1:13" ht="60">
      <c r="A115" s="107" t="s">
        <v>50</v>
      </c>
      <c r="B115" s="120" t="s">
        <v>106</v>
      </c>
      <c r="C115" s="113"/>
      <c r="D115" s="116"/>
      <c r="E115" s="116"/>
      <c r="F115" s="112" t="s">
        <v>50</v>
      </c>
      <c r="G115" s="116"/>
      <c r="H115" s="116"/>
      <c r="I115" s="119"/>
      <c r="J115" s="119"/>
      <c r="K115" s="119"/>
      <c r="L115" s="119"/>
      <c r="M115" s="119"/>
    </row>
    <row r="116" spans="1:13" ht="15.75">
      <c r="A116" s="107">
        <v>3</v>
      </c>
      <c r="B116" s="122" t="s">
        <v>95</v>
      </c>
      <c r="C116" s="99">
        <f>SUM(D116,E116,F116,G116,H116)</f>
        <v>30000</v>
      </c>
      <c r="D116" s="116"/>
      <c r="E116" s="116"/>
      <c r="F116" s="99">
        <f>SUM(F117,F164,F173,F205)</f>
        <v>0</v>
      </c>
      <c r="G116" s="116"/>
      <c r="H116" s="99">
        <f>SUM(H117,H164,H173,H205)</f>
        <v>30000</v>
      </c>
      <c r="I116" s="119"/>
      <c r="J116" s="119"/>
      <c r="K116" s="119"/>
      <c r="L116" s="118">
        <v>30000</v>
      </c>
      <c r="M116" s="118">
        <v>30000</v>
      </c>
    </row>
    <row r="117" spans="1:13" ht="15.75">
      <c r="A117" s="107">
        <v>32</v>
      </c>
      <c r="B117" s="122" t="s">
        <v>25</v>
      </c>
      <c r="C117" s="99">
        <v>30000</v>
      </c>
      <c r="D117" s="116"/>
      <c r="E117" s="116"/>
      <c r="F117" s="99">
        <f>SUM(F118,F126,F128)</f>
        <v>0</v>
      </c>
      <c r="G117" s="116"/>
      <c r="H117" s="99">
        <f>SUM(H118,H126,H128)</f>
        <v>30000</v>
      </c>
      <c r="I117" s="119"/>
      <c r="J117" s="119"/>
      <c r="K117" s="119"/>
      <c r="L117" s="118">
        <v>30000</v>
      </c>
      <c r="M117" s="118">
        <v>30000</v>
      </c>
    </row>
    <row r="118" spans="1:13" ht="15.75">
      <c r="A118" s="107">
        <v>323</v>
      </c>
      <c r="B118" s="108" t="s">
        <v>28</v>
      </c>
      <c r="C118" s="99">
        <f>SUM(D118,E118,F118,G118,H118)</f>
        <v>30000</v>
      </c>
      <c r="D118" s="99" t="s">
        <v>50</v>
      </c>
      <c r="E118" s="99" t="s">
        <v>50</v>
      </c>
      <c r="F118" s="99">
        <v>0</v>
      </c>
      <c r="G118" s="99" t="s">
        <v>50</v>
      </c>
      <c r="H118" s="99">
        <f>SUM(H119:H157)</f>
        <v>30000</v>
      </c>
      <c r="I118" s="119"/>
      <c r="J118" s="119"/>
      <c r="K118" s="119"/>
      <c r="L118" s="118">
        <v>30000</v>
      </c>
      <c r="M118" s="118">
        <v>30000</v>
      </c>
    </row>
    <row r="119" spans="1:13" ht="15.75">
      <c r="A119" s="107">
        <v>3239</v>
      </c>
      <c r="B119" s="108" t="s">
        <v>63</v>
      </c>
      <c r="C119" s="99">
        <f>SUM(D119,E119,F119,G119,H119)</f>
        <v>30000</v>
      </c>
      <c r="D119" s="99" t="s">
        <v>50</v>
      </c>
      <c r="E119" s="99" t="s">
        <v>50</v>
      </c>
      <c r="F119" s="121">
        <v>0</v>
      </c>
      <c r="G119" s="99" t="s">
        <v>50</v>
      </c>
      <c r="H119" s="121">
        <v>30000</v>
      </c>
      <c r="I119" s="119"/>
      <c r="J119" s="119"/>
      <c r="K119" s="119"/>
      <c r="L119" s="119"/>
      <c r="M119" s="119"/>
    </row>
    <row r="120" spans="1:13" ht="15.75">
      <c r="A120" s="107">
        <v>3</v>
      </c>
      <c r="B120" s="122" t="s">
        <v>95</v>
      </c>
      <c r="C120" s="99">
        <f>SUM(D120,E120,F120,G120,H120)</f>
        <v>30000</v>
      </c>
      <c r="D120" s="99"/>
      <c r="E120" s="99">
        <v>15000</v>
      </c>
      <c r="F120" s="99">
        <v>15000</v>
      </c>
      <c r="G120" s="99"/>
      <c r="H120" s="121"/>
      <c r="I120" s="119"/>
      <c r="J120" s="119"/>
      <c r="K120" s="119"/>
      <c r="L120" s="118">
        <v>30000</v>
      </c>
      <c r="M120" s="118">
        <v>30000</v>
      </c>
    </row>
    <row r="121" spans="1:13" ht="15.75">
      <c r="A121" s="107">
        <v>32</v>
      </c>
      <c r="B121" s="122" t="s">
        <v>25</v>
      </c>
      <c r="C121" s="99">
        <v>30000</v>
      </c>
      <c r="D121" s="99"/>
      <c r="E121" s="99">
        <v>15000</v>
      </c>
      <c r="F121" s="99">
        <v>15000</v>
      </c>
      <c r="G121" s="99"/>
      <c r="H121" s="121"/>
      <c r="I121" s="119"/>
      <c r="J121" s="119"/>
      <c r="K121" s="119"/>
      <c r="L121" s="118">
        <v>30000</v>
      </c>
      <c r="M121" s="118">
        <v>30000</v>
      </c>
    </row>
    <row r="122" spans="1:13" ht="15.75">
      <c r="A122" s="107">
        <v>329</v>
      </c>
      <c r="B122" s="108" t="s">
        <v>29</v>
      </c>
      <c r="C122" s="99">
        <f>SUM(D122,E122,F122,G122,H122)</f>
        <v>30000</v>
      </c>
      <c r="D122" s="99"/>
      <c r="E122" s="99">
        <v>15000</v>
      </c>
      <c r="F122" s="99">
        <f>SUM(F123:F162)</f>
        <v>15000</v>
      </c>
      <c r="G122" s="99"/>
      <c r="H122" s="121"/>
      <c r="I122" s="119"/>
      <c r="J122" s="119"/>
      <c r="K122" s="119"/>
      <c r="L122" s="118">
        <v>30000</v>
      </c>
      <c r="M122" s="118">
        <v>30000</v>
      </c>
    </row>
    <row r="123" spans="1:13" ht="15.75">
      <c r="A123" s="107">
        <v>3299</v>
      </c>
      <c r="B123" s="129" t="s">
        <v>107</v>
      </c>
      <c r="C123" s="99">
        <f>SUM(D123,E123,F123,G123,H123)</f>
        <v>30000</v>
      </c>
      <c r="D123" s="99"/>
      <c r="E123" s="99">
        <v>15000</v>
      </c>
      <c r="F123" s="99">
        <v>15000</v>
      </c>
      <c r="G123" s="99"/>
      <c r="H123" s="121"/>
      <c r="I123" s="119"/>
      <c r="J123" s="119"/>
      <c r="K123" s="119"/>
      <c r="L123" s="119"/>
      <c r="M123" s="119"/>
    </row>
    <row r="124" spans="1:13" ht="15.75">
      <c r="A124" s="107" t="s">
        <v>50</v>
      </c>
      <c r="B124" s="108" t="s">
        <v>50</v>
      </c>
      <c r="C124" s="99"/>
      <c r="D124" s="99"/>
      <c r="E124" s="99"/>
      <c r="F124" s="121"/>
      <c r="G124" s="99"/>
      <c r="H124" s="99"/>
      <c r="I124" s="119"/>
      <c r="J124" s="119"/>
      <c r="K124" s="119"/>
      <c r="L124" s="119"/>
      <c r="M124" s="119"/>
    </row>
    <row r="125" spans="1:13" ht="15.75">
      <c r="A125" s="107" t="s">
        <v>50</v>
      </c>
      <c r="B125" s="124" t="s">
        <v>99</v>
      </c>
      <c r="C125" s="110" t="s">
        <v>50</v>
      </c>
      <c r="D125" s="99" t="s">
        <v>50</v>
      </c>
      <c r="E125" s="121" t="s">
        <v>50</v>
      </c>
      <c r="F125" s="121" t="s">
        <v>50</v>
      </c>
      <c r="G125" s="99" t="s">
        <v>50</v>
      </c>
      <c r="H125" s="99" t="s">
        <v>50</v>
      </c>
      <c r="I125" s="116"/>
      <c r="J125" s="116"/>
      <c r="K125" s="116"/>
      <c r="L125" s="116"/>
      <c r="M125" s="116"/>
    </row>
    <row r="126" spans="1:13" ht="15.75">
      <c r="A126" s="107" t="s">
        <v>50</v>
      </c>
      <c r="B126" s="124" t="s">
        <v>100</v>
      </c>
      <c r="C126" s="110" t="s">
        <v>50</v>
      </c>
      <c r="D126" s="117" t="s">
        <v>50</v>
      </c>
      <c r="E126" s="99" t="s">
        <v>50</v>
      </c>
      <c r="F126" s="99" t="s">
        <v>50</v>
      </c>
      <c r="G126" s="99" t="s">
        <v>50</v>
      </c>
      <c r="H126" s="99" t="s">
        <v>50</v>
      </c>
      <c r="I126" s="116"/>
      <c r="J126" s="116"/>
      <c r="K126" s="116"/>
      <c r="L126" s="116"/>
      <c r="M126" s="116"/>
    </row>
    <row r="127" spans="1:13" ht="15.75">
      <c r="A127" s="107">
        <v>3</v>
      </c>
      <c r="B127" s="122" t="s">
        <v>95</v>
      </c>
      <c r="C127" s="99">
        <f>SUM(D127,E127,F127,G127,H127)</f>
        <v>15000</v>
      </c>
      <c r="D127" s="116"/>
      <c r="E127" s="99">
        <f>SUM(E129,E152)</f>
        <v>15000</v>
      </c>
      <c r="F127" s="116"/>
      <c r="G127" s="116"/>
      <c r="H127" s="116"/>
      <c r="I127" s="116"/>
      <c r="J127" s="116"/>
      <c r="K127" s="116"/>
      <c r="L127" s="112">
        <v>15000</v>
      </c>
      <c r="M127" s="112">
        <v>15000</v>
      </c>
    </row>
    <row r="128" spans="1:13" ht="15.75">
      <c r="A128" s="107">
        <v>32</v>
      </c>
      <c r="B128" s="122" t="s">
        <v>25</v>
      </c>
      <c r="C128" s="99">
        <f>SUM(D128,E128,F128,G128,H128)</f>
        <v>15000</v>
      </c>
      <c r="D128" s="116"/>
      <c r="E128" s="99">
        <f>SUM(E129)</f>
        <v>15000</v>
      </c>
      <c r="F128" s="116"/>
      <c r="G128" s="116"/>
      <c r="H128" s="116"/>
      <c r="I128" s="116"/>
      <c r="J128" s="116"/>
      <c r="K128" s="116"/>
      <c r="L128" s="112">
        <v>15000</v>
      </c>
      <c r="M128" s="112">
        <v>15000</v>
      </c>
    </row>
    <row r="129" spans="1:13" ht="15.75">
      <c r="A129" s="107">
        <v>329</v>
      </c>
      <c r="B129" s="108" t="s">
        <v>29</v>
      </c>
      <c r="C129" s="99">
        <f>SUM(D129,E129,F129,G129,H129)</f>
        <v>15000</v>
      </c>
      <c r="D129" s="116"/>
      <c r="E129" s="99">
        <f>SUM(E130)</f>
        <v>15000</v>
      </c>
      <c r="F129" s="116"/>
      <c r="G129" s="116"/>
      <c r="H129" s="116"/>
      <c r="I129" s="116"/>
      <c r="J129" s="116"/>
      <c r="K129" s="116"/>
      <c r="L129" s="112">
        <v>15000</v>
      </c>
      <c r="M129" s="112">
        <v>15000</v>
      </c>
    </row>
    <row r="130" spans="1:13" ht="15.75">
      <c r="A130" s="107">
        <v>3299</v>
      </c>
      <c r="B130" s="108" t="s">
        <v>29</v>
      </c>
      <c r="C130" s="99">
        <f>SUM(D130,E130,F130,G130,H130)</f>
        <v>15000</v>
      </c>
      <c r="D130" s="116"/>
      <c r="E130" s="99">
        <v>15000</v>
      </c>
      <c r="F130" s="116"/>
      <c r="G130" s="116"/>
      <c r="H130" s="116"/>
      <c r="I130" s="116"/>
      <c r="J130" s="116"/>
      <c r="K130" s="116"/>
      <c r="L130" s="116"/>
      <c r="M130" s="116"/>
    </row>
    <row r="131" spans="1:13" ht="15.75">
      <c r="A131" s="107"/>
      <c r="B131" s="108"/>
      <c r="C131" s="99"/>
      <c r="D131" s="116"/>
      <c r="E131" s="99"/>
      <c r="F131" s="116"/>
      <c r="G131" s="116"/>
      <c r="H131" s="116"/>
      <c r="I131" s="116"/>
      <c r="J131" s="116"/>
      <c r="K131" s="116"/>
      <c r="L131" s="116"/>
      <c r="M131" s="116"/>
    </row>
    <row r="132" spans="1:13" ht="15.75">
      <c r="A132" s="107"/>
      <c r="B132" s="105" t="s">
        <v>104</v>
      </c>
      <c r="C132" s="99"/>
      <c r="D132" s="116"/>
      <c r="E132" s="99"/>
      <c r="F132" s="116"/>
      <c r="G132" s="116"/>
      <c r="H132" s="116"/>
      <c r="I132" s="116"/>
      <c r="J132" s="116"/>
      <c r="K132" s="116"/>
      <c r="L132" s="116"/>
      <c r="M132" s="116"/>
    </row>
    <row r="133" spans="1:13" ht="26.25">
      <c r="A133" s="107"/>
      <c r="B133" s="105" t="s">
        <v>105</v>
      </c>
      <c r="C133" s="99"/>
      <c r="D133" s="116"/>
      <c r="E133" s="99"/>
      <c r="F133" s="116"/>
      <c r="G133" s="116"/>
      <c r="H133" s="116"/>
      <c r="I133" s="116"/>
      <c r="J133" s="116"/>
      <c r="K133" s="116"/>
      <c r="L133" s="116"/>
      <c r="M133" s="116"/>
    </row>
    <row r="134" spans="1:13" ht="15.75">
      <c r="A134" s="100">
        <v>3</v>
      </c>
      <c r="B134" s="105" t="s">
        <v>20</v>
      </c>
      <c r="C134" s="99">
        <f aca="true" t="shared" si="4" ref="C134:C145">SUM(D134,E134,F134,G134,H134)</f>
        <v>33500</v>
      </c>
      <c r="D134" s="116"/>
      <c r="E134" s="99">
        <f>SUM(E135,E143)</f>
        <v>33500</v>
      </c>
      <c r="F134" s="116"/>
      <c r="G134" s="116"/>
      <c r="H134" s="116"/>
      <c r="I134" s="116"/>
      <c r="J134" s="116"/>
      <c r="K134" s="116"/>
      <c r="L134" s="112">
        <v>33500</v>
      </c>
      <c r="M134" s="112">
        <v>33500</v>
      </c>
    </row>
    <row r="135" spans="1:13" ht="15.75">
      <c r="A135" s="100">
        <v>31</v>
      </c>
      <c r="B135" s="105" t="s">
        <v>21</v>
      </c>
      <c r="C135" s="99">
        <f t="shared" si="4"/>
        <v>31500</v>
      </c>
      <c r="D135" s="116"/>
      <c r="E135" s="99">
        <f>SUM(E136,E138,E140)</f>
        <v>31500</v>
      </c>
      <c r="F135" s="116"/>
      <c r="G135" s="116"/>
      <c r="H135" s="116"/>
      <c r="I135" s="116"/>
      <c r="J135" s="116"/>
      <c r="K135" s="116"/>
      <c r="L135" s="112">
        <v>31500</v>
      </c>
      <c r="M135" s="112">
        <v>31500</v>
      </c>
    </row>
    <row r="136" spans="1:13" ht="15.75">
      <c r="A136" s="107">
        <v>311</v>
      </c>
      <c r="B136" s="108" t="s">
        <v>22</v>
      </c>
      <c r="C136" s="99">
        <f t="shared" si="4"/>
        <v>25000</v>
      </c>
      <c r="D136" s="116"/>
      <c r="E136" s="99">
        <f>SUM(E137)</f>
        <v>25000</v>
      </c>
      <c r="F136" s="116"/>
      <c r="G136" s="116"/>
      <c r="H136" s="116"/>
      <c r="I136" s="116"/>
      <c r="J136" s="116"/>
      <c r="K136" s="116"/>
      <c r="L136" s="112">
        <v>25000</v>
      </c>
      <c r="M136" s="112">
        <v>25000</v>
      </c>
    </row>
    <row r="137" spans="1:13" ht="15.75">
      <c r="A137" s="107">
        <v>3111</v>
      </c>
      <c r="B137" s="108" t="s">
        <v>41</v>
      </c>
      <c r="C137" s="99">
        <f t="shared" si="4"/>
        <v>25000</v>
      </c>
      <c r="D137" s="116"/>
      <c r="E137" s="99">
        <v>25000</v>
      </c>
      <c r="F137" s="116"/>
      <c r="G137" s="116"/>
      <c r="H137" s="116"/>
      <c r="I137" s="116"/>
      <c r="J137" s="116"/>
      <c r="K137" s="116"/>
      <c r="L137" s="116"/>
      <c r="M137" s="116"/>
    </row>
    <row r="138" spans="1:13" ht="15.75">
      <c r="A138" s="107">
        <v>312</v>
      </c>
      <c r="B138" s="108" t="s">
        <v>110</v>
      </c>
      <c r="C138" s="99">
        <v>2000</v>
      </c>
      <c r="D138" s="116"/>
      <c r="E138" s="99">
        <f>SUM(E139)</f>
        <v>2000</v>
      </c>
      <c r="F138" s="116"/>
      <c r="G138" s="116"/>
      <c r="H138" s="116"/>
      <c r="I138" s="116"/>
      <c r="J138" s="116"/>
      <c r="K138" s="116"/>
      <c r="L138" s="116">
        <v>2000</v>
      </c>
      <c r="M138" s="116">
        <v>2000</v>
      </c>
    </row>
    <row r="139" spans="1:13" ht="15.75">
      <c r="A139" s="107">
        <v>3121</v>
      </c>
      <c r="B139" s="108" t="s">
        <v>110</v>
      </c>
      <c r="C139" s="99">
        <v>2000</v>
      </c>
      <c r="D139" s="116"/>
      <c r="E139" s="99">
        <v>2000</v>
      </c>
      <c r="F139" s="116"/>
      <c r="G139" s="116"/>
      <c r="H139" s="116"/>
      <c r="I139" s="116"/>
      <c r="J139" s="116"/>
      <c r="K139" s="116"/>
      <c r="L139" s="116"/>
      <c r="M139" s="116"/>
    </row>
    <row r="140" spans="1:13" ht="15.75">
      <c r="A140" s="107">
        <v>313</v>
      </c>
      <c r="B140" s="108" t="s">
        <v>24</v>
      </c>
      <c r="C140" s="99">
        <f t="shared" si="4"/>
        <v>4500</v>
      </c>
      <c r="D140" s="116"/>
      <c r="E140" s="99">
        <f>SUM(E141,E142)</f>
        <v>4500</v>
      </c>
      <c r="F140" s="116"/>
      <c r="G140" s="116"/>
      <c r="H140" s="116"/>
      <c r="I140" s="116"/>
      <c r="J140" s="116"/>
      <c r="K140" s="116"/>
      <c r="L140" s="112">
        <v>4500</v>
      </c>
      <c r="M140" s="112">
        <v>4500</v>
      </c>
    </row>
    <row r="141" spans="1:13" ht="15.75">
      <c r="A141" s="107">
        <v>3132</v>
      </c>
      <c r="B141" s="108" t="s">
        <v>44</v>
      </c>
      <c r="C141" s="99">
        <f t="shared" si="4"/>
        <v>4000</v>
      </c>
      <c r="D141" s="116"/>
      <c r="E141" s="99">
        <v>4000</v>
      </c>
      <c r="F141" s="116"/>
      <c r="G141" s="116"/>
      <c r="H141" s="116"/>
      <c r="I141" s="116"/>
      <c r="J141" s="116"/>
      <c r="K141" s="116"/>
      <c r="L141" s="116"/>
      <c r="M141" s="116"/>
    </row>
    <row r="142" spans="1:13" ht="15.75">
      <c r="A142" s="107">
        <v>3133</v>
      </c>
      <c r="B142" s="108" t="s">
        <v>45</v>
      </c>
      <c r="C142" s="99">
        <f t="shared" si="4"/>
        <v>500</v>
      </c>
      <c r="D142" s="116"/>
      <c r="E142" s="99">
        <v>500</v>
      </c>
      <c r="F142" s="116"/>
      <c r="G142" s="116"/>
      <c r="H142" s="116"/>
      <c r="I142" s="116"/>
      <c r="J142" s="116"/>
      <c r="K142" s="116"/>
      <c r="L142" s="116"/>
      <c r="M142" s="116"/>
    </row>
    <row r="143" spans="1:13" ht="15.75">
      <c r="A143" s="100">
        <v>32</v>
      </c>
      <c r="B143" s="105" t="s">
        <v>25</v>
      </c>
      <c r="C143" s="99">
        <f t="shared" si="4"/>
        <v>2000</v>
      </c>
      <c r="D143" s="116"/>
      <c r="E143" s="99">
        <f>SUM(E144)</f>
        <v>2000</v>
      </c>
      <c r="F143" s="116"/>
      <c r="G143" s="116"/>
      <c r="H143" s="116"/>
      <c r="I143" s="116"/>
      <c r="J143" s="116"/>
      <c r="K143" s="116"/>
      <c r="L143" s="112">
        <v>2000</v>
      </c>
      <c r="M143" s="112">
        <v>2000</v>
      </c>
    </row>
    <row r="144" spans="1:13" ht="15.75">
      <c r="A144" s="107">
        <v>321</v>
      </c>
      <c r="B144" s="108" t="s">
        <v>26</v>
      </c>
      <c r="C144" s="99">
        <f t="shared" si="4"/>
        <v>2000</v>
      </c>
      <c r="D144" s="116"/>
      <c r="E144" s="99">
        <f>SUM(E145)</f>
        <v>2000</v>
      </c>
      <c r="F144" s="116"/>
      <c r="G144" s="116"/>
      <c r="H144" s="116"/>
      <c r="I144" s="116"/>
      <c r="J144" s="116"/>
      <c r="K144" s="116"/>
      <c r="L144" s="112">
        <v>2000</v>
      </c>
      <c r="M144" s="112">
        <v>2000</v>
      </c>
    </row>
    <row r="145" spans="1:13" ht="15.75">
      <c r="A145" s="107">
        <v>3212</v>
      </c>
      <c r="B145" s="108" t="s">
        <v>47</v>
      </c>
      <c r="C145" s="99">
        <f t="shared" si="4"/>
        <v>2000</v>
      </c>
      <c r="D145" s="116"/>
      <c r="E145" s="99">
        <v>2000</v>
      </c>
      <c r="F145" s="116"/>
      <c r="G145" s="116"/>
      <c r="H145" s="116"/>
      <c r="I145" s="116"/>
      <c r="J145" s="116"/>
      <c r="K145" s="116"/>
      <c r="L145" s="116"/>
      <c r="M145" s="116"/>
    </row>
    <row r="146" spans="1:13" ht="15.75">
      <c r="A146" s="107"/>
      <c r="B146" s="108"/>
      <c r="C146" s="99"/>
      <c r="D146" s="116"/>
      <c r="E146" s="99"/>
      <c r="F146" s="116"/>
      <c r="G146" s="116"/>
      <c r="H146" s="116"/>
      <c r="I146" s="116"/>
      <c r="J146" s="116"/>
      <c r="K146" s="116"/>
      <c r="L146" s="116"/>
      <c r="M146" s="116"/>
    </row>
    <row r="147" spans="1:13" ht="15.75">
      <c r="A147" s="107"/>
      <c r="B147" s="108"/>
      <c r="C147" s="99"/>
      <c r="D147" s="116"/>
      <c r="E147" s="99"/>
      <c r="F147" s="116"/>
      <c r="G147" s="116"/>
      <c r="H147" s="116"/>
      <c r="I147" s="116"/>
      <c r="J147" s="116"/>
      <c r="K147" s="116"/>
      <c r="L147" s="116"/>
      <c r="M147" s="116"/>
    </row>
    <row r="148" spans="1:13" ht="26.25">
      <c r="A148" s="107"/>
      <c r="B148" s="105" t="s">
        <v>103</v>
      </c>
      <c r="C148" s="99"/>
      <c r="D148" s="116"/>
      <c r="E148" s="99"/>
      <c r="F148" s="116"/>
      <c r="G148" s="116"/>
      <c r="H148" s="116"/>
      <c r="I148" s="116"/>
      <c r="J148" s="116"/>
      <c r="K148" s="116"/>
      <c r="L148" s="116"/>
      <c r="M148" s="116"/>
    </row>
    <row r="149" spans="1:13" ht="15.75">
      <c r="A149" s="107">
        <v>32</v>
      </c>
      <c r="B149" s="108" t="s">
        <v>25</v>
      </c>
      <c r="C149" s="99">
        <f>SUM(D149,E149,F149,G149,H149)</f>
        <v>10000</v>
      </c>
      <c r="D149" s="116"/>
      <c r="E149" s="99">
        <f>SUM(E150)</f>
        <v>10000</v>
      </c>
      <c r="F149" s="116"/>
      <c r="G149" s="116"/>
      <c r="H149" s="116"/>
      <c r="I149" s="116"/>
      <c r="J149" s="116"/>
      <c r="K149" s="116"/>
      <c r="L149" s="112">
        <v>10000</v>
      </c>
      <c r="M149" s="112">
        <v>10000</v>
      </c>
    </row>
    <row r="150" spans="1:13" ht="15.75">
      <c r="A150" s="107">
        <v>323</v>
      </c>
      <c r="B150" s="108" t="s">
        <v>28</v>
      </c>
      <c r="C150" s="99">
        <f>SUM(D150,E150,F150,G150,H150)</f>
        <v>10000</v>
      </c>
      <c r="D150" s="116"/>
      <c r="E150" s="99">
        <f>SUM(E151)</f>
        <v>10000</v>
      </c>
      <c r="F150" s="116"/>
      <c r="G150" s="116"/>
      <c r="H150" s="116"/>
      <c r="I150" s="116"/>
      <c r="J150" s="116"/>
      <c r="K150" s="116"/>
      <c r="L150" s="112">
        <v>10000</v>
      </c>
      <c r="M150" s="112">
        <v>10000</v>
      </c>
    </row>
    <row r="151" spans="1:13" ht="15.75">
      <c r="A151" s="107">
        <v>3237</v>
      </c>
      <c r="B151" s="108" t="s">
        <v>61</v>
      </c>
      <c r="C151" s="99">
        <f>SUM(D151,E151,F151,G151,H151)</f>
        <v>10000</v>
      </c>
      <c r="D151" s="116"/>
      <c r="E151" s="99">
        <v>10000</v>
      </c>
      <c r="F151" s="116"/>
      <c r="G151" s="116"/>
      <c r="H151" s="116"/>
      <c r="I151" s="116"/>
      <c r="J151" s="116"/>
      <c r="K151" s="116"/>
      <c r="L151" s="116"/>
      <c r="M151" s="116"/>
    </row>
    <row r="152" spans="1:13" ht="12.75">
      <c r="A152" s="107"/>
      <c r="B152" s="108"/>
      <c r="C152" s="10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</row>
    <row r="153" spans="1:13" ht="25.5">
      <c r="A153" s="107"/>
      <c r="B153" s="105" t="s">
        <v>101</v>
      </c>
      <c r="C153" s="10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</row>
    <row r="154" spans="1:13" ht="25.5">
      <c r="A154" s="107"/>
      <c r="B154" s="105" t="s">
        <v>102</v>
      </c>
      <c r="C154" s="10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</row>
    <row r="155" spans="1:13" ht="15.75">
      <c r="A155" s="107">
        <v>32</v>
      </c>
      <c r="B155" s="108" t="s">
        <v>25</v>
      </c>
      <c r="C155" s="99">
        <f>SUM(D155,E155,F155,G155,H155)</f>
        <v>20000</v>
      </c>
      <c r="D155" s="116"/>
      <c r="E155" s="99">
        <f>SUM(E156)</f>
        <v>20000</v>
      </c>
      <c r="F155" s="116"/>
      <c r="G155" s="116"/>
      <c r="H155" s="116"/>
      <c r="I155" s="116"/>
      <c r="J155" s="116"/>
      <c r="K155" s="116"/>
      <c r="L155" s="112">
        <v>20000</v>
      </c>
      <c r="M155" s="112">
        <v>20000</v>
      </c>
    </row>
    <row r="156" spans="1:13" ht="15.75">
      <c r="A156" s="107">
        <v>323</v>
      </c>
      <c r="B156" s="108" t="s">
        <v>28</v>
      </c>
      <c r="C156" s="99">
        <f>SUM(D156,E156,F156,G156,H156)</f>
        <v>20000</v>
      </c>
      <c r="D156" s="116"/>
      <c r="E156" s="99">
        <f>SUM(E157)</f>
        <v>20000</v>
      </c>
      <c r="F156" s="116"/>
      <c r="G156" s="116"/>
      <c r="H156" s="116"/>
      <c r="I156" s="116"/>
      <c r="J156" s="116"/>
      <c r="K156" s="116"/>
      <c r="L156" s="112">
        <v>20000</v>
      </c>
      <c r="M156" s="112">
        <v>20000</v>
      </c>
    </row>
    <row r="157" spans="1:13" ht="15.75">
      <c r="A157" s="107">
        <v>3232</v>
      </c>
      <c r="B157" s="108" t="s">
        <v>57</v>
      </c>
      <c r="C157" s="99">
        <f>SUM(D157,E157,F157,G157,H157)</f>
        <v>20000</v>
      </c>
      <c r="D157" s="116"/>
      <c r="E157" s="112">
        <v>20000</v>
      </c>
      <c r="F157" s="116"/>
      <c r="G157" s="116"/>
      <c r="H157" s="116"/>
      <c r="I157" s="116"/>
      <c r="J157" s="116"/>
      <c r="K157" s="116"/>
      <c r="L157" s="116"/>
      <c r="M157" s="116"/>
    </row>
    <row r="158" spans="1:13" ht="15.75">
      <c r="A158" s="107"/>
      <c r="B158" s="108"/>
      <c r="C158" s="99"/>
      <c r="D158" s="116"/>
      <c r="E158" s="112"/>
      <c r="F158" s="116"/>
      <c r="G158" s="116"/>
      <c r="H158" s="116"/>
      <c r="I158" s="116"/>
      <c r="J158" s="116"/>
      <c r="K158" s="116"/>
      <c r="L158" s="116"/>
      <c r="M158" s="116"/>
    </row>
    <row r="159" spans="1:13" ht="15.75">
      <c r="A159" s="106"/>
      <c r="B159" s="105" t="s">
        <v>111</v>
      </c>
      <c r="C159" s="110"/>
      <c r="D159" s="118"/>
      <c r="E159" s="118"/>
      <c r="F159" s="118"/>
      <c r="G159" s="118"/>
      <c r="H159" s="112"/>
      <c r="I159" s="116"/>
      <c r="J159" s="116"/>
      <c r="K159" s="116"/>
      <c r="L159" s="116"/>
      <c r="M159" s="116"/>
    </row>
    <row r="160" spans="1:13" ht="15.75">
      <c r="A160" s="100">
        <v>3</v>
      </c>
      <c r="B160" s="105" t="s">
        <v>20</v>
      </c>
      <c r="C160" s="99">
        <f>SUM(D160,E160,F160,G160,H160)</f>
        <v>14610</v>
      </c>
      <c r="D160" s="118"/>
      <c r="E160" s="99">
        <v>14610</v>
      </c>
      <c r="F160" s="99">
        <v>0</v>
      </c>
      <c r="G160" s="118"/>
      <c r="H160" s="99">
        <f>SUM(H161,H174)</f>
        <v>0</v>
      </c>
      <c r="I160" s="116"/>
      <c r="J160" s="116"/>
      <c r="K160" s="116"/>
      <c r="L160" s="112">
        <v>14610</v>
      </c>
      <c r="M160" s="112">
        <v>14610</v>
      </c>
    </row>
    <row r="161" spans="1:13" ht="15.75">
      <c r="A161" s="100">
        <v>32</v>
      </c>
      <c r="B161" s="105" t="s">
        <v>25</v>
      </c>
      <c r="C161" s="99">
        <v>14610</v>
      </c>
      <c r="D161" s="118" t="s">
        <v>50</v>
      </c>
      <c r="E161" s="118">
        <v>14610</v>
      </c>
      <c r="F161" s="99">
        <v>0</v>
      </c>
      <c r="G161" s="118"/>
      <c r="H161" s="112"/>
      <c r="I161" s="116"/>
      <c r="J161" s="116"/>
      <c r="K161" s="116"/>
      <c r="L161" s="112">
        <v>14610</v>
      </c>
      <c r="M161" s="112">
        <v>14610</v>
      </c>
    </row>
    <row r="162" spans="1:13" ht="15.75">
      <c r="A162" s="107">
        <v>329</v>
      </c>
      <c r="B162" s="108" t="s">
        <v>112</v>
      </c>
      <c r="C162" s="99">
        <f>SUM(D162,E162,F162,G162)</f>
        <v>12000</v>
      </c>
      <c r="D162" s="118"/>
      <c r="E162" s="118">
        <v>12000</v>
      </c>
      <c r="F162" s="99">
        <v>0</v>
      </c>
      <c r="G162" s="118"/>
      <c r="H162" s="112"/>
      <c r="I162" s="116"/>
      <c r="J162" s="116"/>
      <c r="K162" s="116"/>
      <c r="L162" s="116"/>
      <c r="M162" s="116"/>
    </row>
    <row r="163" spans="1:13" ht="15.75">
      <c r="A163" s="107">
        <v>3291</v>
      </c>
      <c r="B163" s="108" t="s">
        <v>114</v>
      </c>
      <c r="C163" s="99">
        <v>2610</v>
      </c>
      <c r="D163" s="118"/>
      <c r="E163" s="118">
        <v>2610</v>
      </c>
      <c r="F163" s="99"/>
      <c r="G163" s="118"/>
      <c r="H163" s="112"/>
      <c r="I163" s="116"/>
      <c r="J163" s="116"/>
      <c r="K163" s="116"/>
      <c r="L163" s="116"/>
      <c r="M163" s="116"/>
    </row>
    <row r="164" spans="1:13" ht="15.75">
      <c r="A164" s="107">
        <v>3299</v>
      </c>
      <c r="B164" s="108" t="s">
        <v>112</v>
      </c>
      <c r="C164" s="99">
        <f>SUM(D164,E164,F164,G164)</f>
        <v>12000</v>
      </c>
      <c r="D164" s="118"/>
      <c r="E164" s="118">
        <v>12000</v>
      </c>
      <c r="F164" s="118">
        <v>0</v>
      </c>
      <c r="G164" s="118"/>
      <c r="H164" s="112"/>
      <c r="I164" s="116"/>
      <c r="J164" s="116"/>
      <c r="K164" s="116"/>
      <c r="L164" s="116"/>
      <c r="M164" s="116"/>
    </row>
    <row r="165" spans="1:13" ht="15.75">
      <c r="A165" s="107"/>
      <c r="B165" s="108"/>
      <c r="C165" s="99"/>
      <c r="D165" s="118"/>
      <c r="E165" s="118"/>
      <c r="F165" s="118"/>
      <c r="G165" s="118"/>
      <c r="H165" s="112"/>
      <c r="I165" s="116"/>
      <c r="J165" s="116"/>
      <c r="K165" s="116"/>
      <c r="L165" s="116"/>
      <c r="M165" s="116"/>
    </row>
    <row r="166" spans="1:13" ht="26.25">
      <c r="A166" s="106"/>
      <c r="B166" s="105" t="s">
        <v>113</v>
      </c>
      <c r="C166" s="110"/>
      <c r="D166" s="118"/>
      <c r="E166" s="118"/>
      <c r="F166" s="118"/>
      <c r="G166" s="118"/>
      <c r="H166" s="112"/>
      <c r="I166" s="116"/>
      <c r="J166" s="116"/>
      <c r="K166" s="116"/>
      <c r="L166" s="116"/>
      <c r="M166" s="116"/>
    </row>
    <row r="167" spans="1:13" ht="15.75">
      <c r="A167" s="100">
        <v>3</v>
      </c>
      <c r="B167" s="105" t="s">
        <v>20</v>
      </c>
      <c r="C167" s="99">
        <f>SUM(D167,E167,F167,G167,H167)</f>
        <v>5000</v>
      </c>
      <c r="D167" s="118"/>
      <c r="E167" s="118">
        <v>5000</v>
      </c>
      <c r="F167" s="99">
        <v>0</v>
      </c>
      <c r="G167" s="118"/>
      <c r="H167" s="99">
        <v>0</v>
      </c>
      <c r="I167" s="116"/>
      <c r="J167" s="116"/>
      <c r="K167" s="116"/>
      <c r="L167" s="112">
        <v>5000</v>
      </c>
      <c r="M167" s="112">
        <v>5000</v>
      </c>
    </row>
    <row r="168" spans="1:13" ht="15.75">
      <c r="A168" s="100">
        <v>32</v>
      </c>
      <c r="B168" s="105" t="s">
        <v>25</v>
      </c>
      <c r="C168" s="99">
        <f>SUM(D168,E168,F168,G168)</f>
        <v>5000</v>
      </c>
      <c r="D168" s="118"/>
      <c r="E168" s="118">
        <v>5000</v>
      </c>
      <c r="F168" s="99">
        <v>0</v>
      </c>
      <c r="G168" s="118"/>
      <c r="H168" s="112"/>
      <c r="I168" s="116"/>
      <c r="J168" s="116"/>
      <c r="K168" s="116"/>
      <c r="L168" s="112">
        <v>5000</v>
      </c>
      <c r="M168" s="112">
        <v>5000</v>
      </c>
    </row>
    <row r="169" spans="1:13" ht="15.75">
      <c r="A169" s="107">
        <v>329</v>
      </c>
      <c r="B169" s="108" t="s">
        <v>112</v>
      </c>
      <c r="C169" s="99">
        <f>SUM(D169,E169,F169,G169)</f>
        <v>5000</v>
      </c>
      <c r="D169" s="118"/>
      <c r="E169" s="118">
        <v>5000</v>
      </c>
      <c r="F169" s="99">
        <v>0</v>
      </c>
      <c r="G169" s="118"/>
      <c r="H169" s="112"/>
      <c r="I169" s="116"/>
      <c r="J169" s="116"/>
      <c r="K169" s="116"/>
      <c r="L169" s="116"/>
      <c r="M169" s="116"/>
    </row>
    <row r="170" spans="1:13" ht="15.75">
      <c r="A170" s="107">
        <v>3299</v>
      </c>
      <c r="B170" s="108" t="s">
        <v>112</v>
      </c>
      <c r="C170" s="99">
        <f>SUM(D170,E170,F170,G170)</f>
        <v>5000</v>
      </c>
      <c r="D170" s="118"/>
      <c r="E170" s="118">
        <v>5000</v>
      </c>
      <c r="F170" s="118">
        <v>0</v>
      </c>
      <c r="G170" s="118"/>
      <c r="H170" s="112"/>
      <c r="I170" s="116"/>
      <c r="J170" s="116"/>
      <c r="K170" s="116"/>
      <c r="L170" s="116"/>
      <c r="M170" s="116"/>
    </row>
    <row r="171" spans="1:13" ht="15.75">
      <c r="A171" s="107"/>
      <c r="B171" s="108"/>
      <c r="C171" s="99"/>
      <c r="D171" s="118"/>
      <c r="E171" s="118"/>
      <c r="F171" s="118"/>
      <c r="G171" s="118"/>
      <c r="H171" s="112"/>
      <c r="I171" s="116"/>
      <c r="J171" s="116"/>
      <c r="K171" s="116"/>
      <c r="L171" s="116"/>
      <c r="M171" s="116"/>
    </row>
    <row r="172" spans="1:13" ht="26.25">
      <c r="A172" s="106"/>
      <c r="B172" s="105" t="s">
        <v>115</v>
      </c>
      <c r="C172" s="110"/>
      <c r="D172" s="118"/>
      <c r="E172" s="118"/>
      <c r="F172" s="118"/>
      <c r="G172" s="118"/>
      <c r="H172" s="112"/>
      <c r="I172" s="116"/>
      <c r="J172" s="116"/>
      <c r="K172" s="116"/>
      <c r="L172" s="116"/>
      <c r="M172" s="116"/>
    </row>
    <row r="173" spans="1:13" ht="15.75">
      <c r="A173" s="100">
        <v>3</v>
      </c>
      <c r="B173" s="105" t="s">
        <v>20</v>
      </c>
      <c r="C173" s="99">
        <f>SUM(D173,E173,F173,G173,H173)</f>
        <v>3000</v>
      </c>
      <c r="D173" s="118"/>
      <c r="E173" s="118">
        <v>3000</v>
      </c>
      <c r="F173" s="99">
        <v>0</v>
      </c>
      <c r="G173" s="118"/>
      <c r="H173" s="99">
        <f>SUM(H174,H180)</f>
        <v>0</v>
      </c>
      <c r="I173" s="116"/>
      <c r="J173" s="116"/>
      <c r="K173" s="116"/>
      <c r="L173" s="112">
        <v>3000</v>
      </c>
      <c r="M173" s="112">
        <v>3000</v>
      </c>
    </row>
    <row r="174" spans="1:13" ht="15.75">
      <c r="A174" s="100">
        <v>37</v>
      </c>
      <c r="B174" s="105" t="s">
        <v>116</v>
      </c>
      <c r="C174" s="99">
        <f>SUM(D174,E174,F174,G174)</f>
        <v>3000</v>
      </c>
      <c r="D174" s="118"/>
      <c r="E174" s="118">
        <v>3000</v>
      </c>
      <c r="F174" s="99">
        <v>0</v>
      </c>
      <c r="G174" s="118"/>
      <c r="H174" s="112"/>
      <c r="I174" s="116"/>
      <c r="J174" s="116"/>
      <c r="K174" s="116"/>
      <c r="L174" s="112">
        <v>3000</v>
      </c>
      <c r="M174" s="112">
        <v>3000</v>
      </c>
    </row>
    <row r="175" spans="1:13" ht="26.25">
      <c r="A175" s="107">
        <v>372</v>
      </c>
      <c r="B175" s="108" t="s">
        <v>117</v>
      </c>
      <c r="C175" s="99">
        <f>SUM(D175,E175,F175,G175)</f>
        <v>3000</v>
      </c>
      <c r="D175" s="118"/>
      <c r="E175" s="118">
        <v>3000</v>
      </c>
      <c r="F175" s="99">
        <v>0</v>
      </c>
      <c r="G175" s="118"/>
      <c r="H175" s="112"/>
      <c r="I175" s="116"/>
      <c r="J175" s="116"/>
      <c r="K175" s="116"/>
      <c r="L175" s="112">
        <v>3000</v>
      </c>
      <c r="M175" s="112">
        <v>3000</v>
      </c>
    </row>
    <row r="176" spans="1:13" ht="15.75">
      <c r="A176" s="107">
        <v>3721</v>
      </c>
      <c r="B176" s="108" t="s">
        <v>118</v>
      </c>
      <c r="C176" s="99">
        <f>SUM(D176,E176,F176,G176)</f>
        <v>3000</v>
      </c>
      <c r="D176" s="118"/>
      <c r="E176" s="118">
        <v>3000</v>
      </c>
      <c r="F176" s="118">
        <v>0</v>
      </c>
      <c r="G176" s="118"/>
      <c r="H176" s="112"/>
      <c r="I176" s="116"/>
      <c r="J176" s="116"/>
      <c r="K176" s="116"/>
      <c r="L176" s="116"/>
      <c r="M176" s="116"/>
    </row>
    <row r="177" spans="1:13" ht="15.75">
      <c r="A177" s="107"/>
      <c r="B177" s="108"/>
      <c r="C177" s="99"/>
      <c r="D177" s="118"/>
      <c r="E177" s="118"/>
      <c r="F177" s="118"/>
      <c r="G177" s="118"/>
      <c r="H177" s="112"/>
      <c r="I177" s="116"/>
      <c r="J177" s="116"/>
      <c r="K177" s="116"/>
      <c r="L177" s="116"/>
      <c r="M177" s="116"/>
    </row>
    <row r="178" spans="1:13" ht="45">
      <c r="A178" s="107" t="s">
        <v>50</v>
      </c>
      <c r="B178" s="120" t="s">
        <v>119</v>
      </c>
      <c r="C178" s="113"/>
      <c r="D178" s="116"/>
      <c r="E178" s="116"/>
      <c r="F178" s="112" t="s">
        <v>50</v>
      </c>
      <c r="G178" s="116"/>
      <c r="H178" s="116"/>
      <c r="I178" s="116"/>
      <c r="J178" s="116"/>
      <c r="K178" s="116"/>
      <c r="L178" s="116"/>
      <c r="M178" s="116"/>
    </row>
    <row r="179" spans="1:13" ht="15.75">
      <c r="A179" s="107">
        <v>3</v>
      </c>
      <c r="B179" s="122" t="s">
        <v>95</v>
      </c>
      <c r="C179" s="99">
        <v>9361</v>
      </c>
      <c r="D179" s="116"/>
      <c r="E179" s="112">
        <v>9361</v>
      </c>
      <c r="F179" s="99">
        <v>0</v>
      </c>
      <c r="G179" s="116"/>
      <c r="H179" s="99">
        <v>0</v>
      </c>
      <c r="I179" s="116"/>
      <c r="J179" s="116"/>
      <c r="K179" s="116"/>
      <c r="L179" s="112">
        <v>9361</v>
      </c>
      <c r="M179" s="112">
        <v>9361</v>
      </c>
    </row>
    <row r="180" spans="1:13" ht="15.75">
      <c r="A180" s="107">
        <v>37</v>
      </c>
      <c r="B180" s="122" t="s">
        <v>116</v>
      </c>
      <c r="C180" s="99">
        <v>9361</v>
      </c>
      <c r="D180" s="116"/>
      <c r="E180" s="112">
        <v>9361</v>
      </c>
      <c r="F180" s="99">
        <v>0</v>
      </c>
      <c r="G180" s="116"/>
      <c r="H180" s="99">
        <v>0</v>
      </c>
      <c r="I180" s="116"/>
      <c r="J180" s="116"/>
      <c r="K180" s="116"/>
      <c r="L180" s="112">
        <v>9361</v>
      </c>
      <c r="M180" s="112">
        <v>9361</v>
      </c>
    </row>
    <row r="181" spans="1:13" s="12" customFormat="1" ht="12.75" customHeight="1">
      <c r="A181" s="107">
        <v>372</v>
      </c>
      <c r="B181" s="140" t="s">
        <v>117</v>
      </c>
      <c r="C181" s="99">
        <v>9361</v>
      </c>
      <c r="D181" s="99" t="s">
        <v>50</v>
      </c>
      <c r="E181" s="99">
        <v>9361</v>
      </c>
      <c r="F181" s="99">
        <v>0</v>
      </c>
      <c r="G181" s="99" t="s">
        <v>50</v>
      </c>
      <c r="H181" s="99">
        <v>0</v>
      </c>
      <c r="I181" s="119"/>
      <c r="J181" s="119"/>
      <c r="K181" s="119"/>
      <c r="L181" s="118">
        <v>9361</v>
      </c>
      <c r="M181" s="118">
        <v>9361</v>
      </c>
    </row>
    <row r="182" spans="1:13" s="12" customFormat="1" ht="26.25">
      <c r="A182" s="107">
        <v>3723</v>
      </c>
      <c r="B182" s="108" t="s">
        <v>132</v>
      </c>
      <c r="C182" s="99">
        <v>4161</v>
      </c>
      <c r="D182" s="99" t="s">
        <v>50</v>
      </c>
      <c r="E182" s="99">
        <v>4161</v>
      </c>
      <c r="F182" s="121">
        <v>0</v>
      </c>
      <c r="G182" s="99" t="s">
        <v>50</v>
      </c>
      <c r="H182" s="121">
        <v>0</v>
      </c>
      <c r="I182" s="119"/>
      <c r="J182" s="119"/>
      <c r="K182" s="119"/>
      <c r="L182" s="119"/>
      <c r="M182" s="119"/>
    </row>
    <row r="183" spans="1:13" s="12" customFormat="1" ht="26.25">
      <c r="A183" s="107">
        <v>3723</v>
      </c>
      <c r="B183" s="108" t="s">
        <v>133</v>
      </c>
      <c r="C183" s="99">
        <v>5200</v>
      </c>
      <c r="D183" s="99" t="s">
        <v>50</v>
      </c>
      <c r="E183" s="99">
        <v>5200</v>
      </c>
      <c r="F183" s="121">
        <v>0</v>
      </c>
      <c r="G183" s="99" t="s">
        <v>50</v>
      </c>
      <c r="H183" s="121">
        <v>0</v>
      </c>
      <c r="I183" s="119"/>
      <c r="J183" s="119"/>
      <c r="K183" s="119"/>
      <c r="L183" s="119"/>
      <c r="M183" s="119"/>
    </row>
    <row r="184" spans="1:13" s="12" customFormat="1" ht="30">
      <c r="A184" s="107" t="s">
        <v>50</v>
      </c>
      <c r="B184" s="120" t="s">
        <v>146</v>
      </c>
      <c r="C184" s="113"/>
      <c r="D184" s="116"/>
      <c r="E184" s="116"/>
      <c r="F184" s="112" t="s">
        <v>50</v>
      </c>
      <c r="G184" s="116"/>
      <c r="H184" s="116"/>
      <c r="I184" s="116"/>
      <c r="J184" s="116"/>
      <c r="K184" s="116"/>
      <c r="L184" s="116"/>
      <c r="M184" s="116"/>
    </row>
    <row r="185" spans="1:13" s="12" customFormat="1" ht="15.75">
      <c r="A185" s="107">
        <v>3</v>
      </c>
      <c r="B185" s="122" t="s">
        <v>95</v>
      </c>
      <c r="C185" s="99">
        <v>77000</v>
      </c>
      <c r="D185" s="116"/>
      <c r="E185" s="112">
        <v>67000</v>
      </c>
      <c r="F185" s="99">
        <v>10000</v>
      </c>
      <c r="G185" s="116"/>
      <c r="H185" s="99">
        <v>0</v>
      </c>
      <c r="I185" s="116"/>
      <c r="J185" s="116"/>
      <c r="K185" s="116"/>
      <c r="L185" s="112">
        <v>77000</v>
      </c>
      <c r="M185" s="112">
        <v>77000</v>
      </c>
    </row>
    <row r="186" spans="1:13" s="12" customFormat="1" ht="15.75">
      <c r="A186" s="107">
        <v>37</v>
      </c>
      <c r="B186" s="122" t="s">
        <v>116</v>
      </c>
      <c r="C186" s="99">
        <v>77000</v>
      </c>
      <c r="D186" s="116"/>
      <c r="E186" s="112">
        <v>67000</v>
      </c>
      <c r="F186" s="99">
        <v>10000</v>
      </c>
      <c r="G186" s="116"/>
      <c r="H186" s="99">
        <v>0</v>
      </c>
      <c r="I186" s="116"/>
      <c r="J186" s="116"/>
      <c r="K186" s="116"/>
      <c r="L186" s="112">
        <v>77000</v>
      </c>
      <c r="M186" s="112">
        <v>77000</v>
      </c>
    </row>
    <row r="187" spans="1:13" s="12" customFormat="1" ht="15.75">
      <c r="A187" s="107">
        <v>372</v>
      </c>
      <c r="B187" s="140" t="s">
        <v>117</v>
      </c>
      <c r="C187" s="99">
        <v>77000</v>
      </c>
      <c r="D187" s="99" t="s">
        <v>50</v>
      </c>
      <c r="E187" s="99">
        <v>67000</v>
      </c>
      <c r="F187" s="99">
        <v>10000</v>
      </c>
      <c r="G187" s="99" t="s">
        <v>50</v>
      </c>
      <c r="H187" s="99">
        <v>0</v>
      </c>
      <c r="I187" s="119"/>
      <c r="J187" s="119"/>
      <c r="K187" s="119"/>
      <c r="L187" s="118">
        <v>77000</v>
      </c>
      <c r="M187" s="118">
        <v>77000</v>
      </c>
    </row>
    <row r="188" spans="1:13" s="12" customFormat="1" ht="15.75">
      <c r="A188" s="107">
        <v>3722</v>
      </c>
      <c r="B188" s="108" t="s">
        <v>147</v>
      </c>
      <c r="C188" s="99">
        <v>77000</v>
      </c>
      <c r="D188" s="99" t="s">
        <v>50</v>
      </c>
      <c r="E188" s="99">
        <v>67000</v>
      </c>
      <c r="F188" s="121">
        <v>10000</v>
      </c>
      <c r="G188" s="99" t="s">
        <v>50</v>
      </c>
      <c r="H188" s="121">
        <v>0</v>
      </c>
      <c r="I188" s="119"/>
      <c r="J188" s="119"/>
      <c r="K188" s="119"/>
      <c r="L188" s="119"/>
      <c r="M188" s="119"/>
    </row>
    <row r="189" s="12" customFormat="1" ht="12.75"/>
    <row r="190" spans="2:11" s="12" customFormat="1" ht="12.75">
      <c r="B190" s="93" t="s">
        <v>52</v>
      </c>
      <c r="E190" s="12" t="s">
        <v>51</v>
      </c>
      <c r="F190" s="10"/>
      <c r="G190" s="10"/>
      <c r="H190" s="12" t="s">
        <v>108</v>
      </c>
      <c r="I190" s="10"/>
      <c r="J190" s="10"/>
      <c r="K190" s="10"/>
    </row>
    <row r="191" spans="1:11" s="12" customFormat="1" ht="12.75">
      <c r="A191" s="10"/>
      <c r="B191" s="93" t="s">
        <v>109</v>
      </c>
      <c r="E191" s="12" t="s">
        <v>156</v>
      </c>
      <c r="F191" s="10"/>
      <c r="G191" s="10"/>
      <c r="H191" s="12" t="s">
        <v>145</v>
      </c>
      <c r="I191" s="10"/>
      <c r="J191" s="10"/>
      <c r="K191" s="10"/>
    </row>
    <row r="192" spans="1:11" s="12" customFormat="1" ht="12.75">
      <c r="A192" s="10"/>
      <c r="B192" s="10" t="s">
        <v>148</v>
      </c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s="12" customFormat="1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s="12" customFormat="1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="12" customFormat="1" ht="12.75"/>
    <row r="196" spans="12:13" s="12" customFormat="1" ht="12.75">
      <c r="L196" s="10"/>
      <c r="M196" s="10"/>
    </row>
    <row r="197" spans="1:13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0"/>
      <c r="M197" s="10"/>
    </row>
    <row r="198" spans="1:13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2"/>
      <c r="M200" s="12"/>
    </row>
    <row r="201" s="12" customFormat="1" ht="12.75" customHeight="1"/>
    <row r="202" spans="1:11" s="12" customFormat="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3" s="12" customFormat="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 s="12" customFormat="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0"/>
      <c r="M209" s="10"/>
    </row>
    <row r="210" spans="1:13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0"/>
      <c r="M210" s="10"/>
    </row>
    <row r="211" spans="1:13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1:13" s="12" customFormat="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2"/>
      <c r="M214" s="12"/>
    </row>
    <row r="215" s="12" customFormat="1" ht="12.75" customHeight="1"/>
    <row r="216" spans="1:11" s="12" customFormat="1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3" s="12" customFormat="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2"/>
      <c r="M220" s="12"/>
    </row>
    <row r="221" spans="12:13" s="12" customFormat="1" ht="12.75">
      <c r="L221" s="10"/>
      <c r="M221" s="10"/>
    </row>
    <row r="222" spans="1:13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0"/>
      <c r="M224" s="10"/>
    </row>
    <row r="225" spans="1:13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0"/>
      <c r="M225" s="10"/>
    </row>
    <row r="226" spans="1:13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1:13" s="12" customFormat="1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2"/>
      <c r="M229" s="12"/>
    </row>
    <row r="230" s="12" customFormat="1" ht="12.75" customHeight="1"/>
    <row r="231" spans="1:11" s="12" customFormat="1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3" s="12" customFormat="1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1:13" s="12" customFormat="1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0"/>
      <c r="M238" s="10"/>
    </row>
    <row r="239" spans="1:13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0"/>
      <c r="M239" s="10"/>
    </row>
    <row r="240" spans="1:13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1:13" s="12" customFormat="1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2"/>
      <c r="M243" s="12"/>
    </row>
    <row r="244" s="12" customFormat="1" ht="12.75"/>
    <row r="245" spans="1:11" s="12" customFormat="1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3" s="12" customFormat="1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1:13" s="12" customFormat="1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0"/>
      <c r="M251" s="10"/>
    </row>
    <row r="252" spans="1:13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0"/>
      <c r="M252" s="10"/>
    </row>
    <row r="253" spans="1:13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2"/>
      <c r="M254" s="12"/>
    </row>
    <row r="255" spans="1:13" s="12" customFormat="1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="12" customFormat="1" ht="12.75"/>
    <row r="258" spans="12:13" s="12" customFormat="1" ht="12.75">
      <c r="L258" s="10"/>
      <c r="M258" s="10"/>
    </row>
    <row r="259" spans="1:13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2"/>
      <c r="M261" s="12"/>
    </row>
    <row r="262" s="12" customFormat="1" ht="12.75" customHeight="1"/>
    <row r="263" spans="1:11" s="12" customFormat="1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3" s="12" customFormat="1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12:13" s="12" customFormat="1" ht="12.75">
      <c r="L268" s="10"/>
      <c r="M268" s="10"/>
    </row>
    <row r="269" spans="1:13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0"/>
      <c r="M270" s="10"/>
    </row>
    <row r="271" spans="1:13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="12" customFormat="1" ht="12.75"/>
    <row r="274" spans="1:13" s="12" customFormat="1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2"/>
      <c r="M275" s="12"/>
    </row>
    <row r="276" spans="1:13" s="12" customFormat="1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="12" customFormat="1" ht="12.75"/>
    <row r="279" spans="12:13" s="12" customFormat="1" ht="12.75">
      <c r="L279" s="10"/>
      <c r="M279" s="10"/>
    </row>
    <row r="280" spans="1:13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2"/>
      <c r="M282" s="12"/>
    </row>
    <row r="283" s="12" customFormat="1" ht="12.75"/>
    <row r="284" spans="1:11" s="12" customFormat="1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3" s="12" customFormat="1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1:13" s="12" customFormat="1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0"/>
      <c r="M290" s="10"/>
    </row>
    <row r="291" spans="1:13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0"/>
      <c r="M291" s="10"/>
    </row>
    <row r="292" spans="1:13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1:13" s="12" customFormat="1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2"/>
      <c r="M295" s="12"/>
    </row>
    <row r="296" spans="1:11" s="12" customFormat="1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3" s="12" customFormat="1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2"/>
      <c r="M298" s="12"/>
    </row>
    <row r="299" spans="1:13" s="12" customFormat="1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90" t="s">
        <v>50</v>
      </c>
      <c r="B309"/>
      <c r="C309"/>
      <c r="D309"/>
      <c r="E309"/>
      <c r="F309"/>
      <c r="G309"/>
      <c r="H309"/>
      <c r="I309"/>
      <c r="J309"/>
      <c r="K309"/>
      <c r="L309" s="10"/>
      <c r="M309" s="10"/>
    </row>
    <row r="310" spans="1:13" ht="12.75">
      <c r="A310" s="91"/>
      <c r="B310" s="93" t="s">
        <v>50</v>
      </c>
      <c r="C310" s="12"/>
      <c r="D310" s="12"/>
      <c r="E310" s="12" t="s">
        <v>50</v>
      </c>
      <c r="F310" s="12"/>
      <c r="G310" s="12"/>
      <c r="H310" s="12"/>
      <c r="I310" s="12"/>
      <c r="J310" s="12"/>
      <c r="K310" s="12"/>
      <c r="L310" s="10"/>
      <c r="M310" s="10"/>
    </row>
    <row r="311" spans="1:13" ht="12.75">
      <c r="A311" s="98" t="s">
        <v>50</v>
      </c>
      <c r="B311" s="93" t="s">
        <v>50</v>
      </c>
      <c r="C311" s="12"/>
      <c r="D311" s="12"/>
      <c r="E311" s="12" t="s">
        <v>50</v>
      </c>
      <c r="F311" s="12"/>
      <c r="G311" s="12"/>
      <c r="H311" s="12"/>
      <c r="I311" s="12"/>
      <c r="J311" s="12"/>
      <c r="K311" s="12"/>
      <c r="L311" s="10"/>
      <c r="M311" s="10"/>
    </row>
    <row r="312" spans="1:13" ht="12.75">
      <c r="A312" s="91" t="s">
        <v>50</v>
      </c>
      <c r="B312" s="93" t="s">
        <v>50</v>
      </c>
      <c r="C312" s="12"/>
      <c r="D312" s="12"/>
      <c r="E312" s="12" t="s">
        <v>50</v>
      </c>
      <c r="F312" s="12"/>
      <c r="G312" s="12"/>
      <c r="H312" s="12"/>
      <c r="I312" s="12"/>
      <c r="J312" s="12"/>
      <c r="K312" s="12"/>
      <c r="L312" s="10"/>
      <c r="M312" s="10"/>
    </row>
    <row r="313" spans="1:13" ht="12.75">
      <c r="A313" s="91"/>
      <c r="B313" s="93"/>
      <c r="C313" s="12"/>
      <c r="D313" s="12"/>
      <c r="E313" s="12"/>
      <c r="F313" s="12"/>
      <c r="G313" s="12"/>
      <c r="H313" s="12"/>
      <c r="I313" s="12"/>
      <c r="J313" s="12"/>
      <c r="K313" s="12"/>
      <c r="L313" s="10"/>
      <c r="M313" s="10"/>
    </row>
    <row r="314" spans="1:13" ht="12.75">
      <c r="A314" s="91"/>
      <c r="B314" s="93"/>
      <c r="C314" s="12"/>
      <c r="D314" s="12"/>
      <c r="E314" s="12"/>
      <c r="F314" s="12"/>
      <c r="G314" s="12"/>
      <c r="H314" s="12"/>
      <c r="I314" s="12"/>
      <c r="J314" s="12"/>
      <c r="K314" s="12"/>
      <c r="L314"/>
      <c r="M314"/>
    </row>
    <row r="315" spans="1:13" ht="12.75">
      <c r="A315" s="91"/>
      <c r="B315" s="93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0"/>
    </row>
    <row r="316" spans="1:13" ht="12.75">
      <c r="A316" s="91"/>
      <c r="B316" s="93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1:13" ht="12.75">
      <c r="A317" s="91"/>
      <c r="B317" s="93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1:13" ht="12.75">
      <c r="A318" s="91"/>
      <c r="B318" s="93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1:13" ht="12.75">
      <c r="A319" s="91"/>
      <c r="B319" s="93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1:13" ht="12.75">
      <c r="A320" s="91"/>
      <c r="B320" s="93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1:13" ht="12.75">
      <c r="A321" s="91"/>
      <c r="B321" s="93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1:13" ht="12.75">
      <c r="A322" s="91"/>
      <c r="B322" s="93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1:13" ht="12.75">
      <c r="A323" s="91"/>
      <c r="B323" s="93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1:13" ht="12.75">
      <c r="A324" s="91"/>
      <c r="B324" s="93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1:13" ht="12.75">
      <c r="A325" s="91"/>
      <c r="B325" s="93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1:13" ht="12.75">
      <c r="A326" s="91" t="s">
        <v>50</v>
      </c>
      <c r="B326" s="93" t="s">
        <v>50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1:13" ht="12.75">
      <c r="A327" s="90" t="s">
        <v>50</v>
      </c>
      <c r="B327" s="15" t="s">
        <v>50</v>
      </c>
      <c r="C327" s="10"/>
      <c r="D327" s="10"/>
      <c r="E327" s="10"/>
      <c r="F327" s="10"/>
      <c r="G327" s="10"/>
      <c r="H327" s="10"/>
      <c r="I327" s="10"/>
      <c r="J327" s="10"/>
      <c r="K327" s="10"/>
      <c r="L327" s="12"/>
      <c r="M327" s="12"/>
    </row>
    <row r="328" spans="1:13" ht="12.75">
      <c r="A328" s="90" t="s">
        <v>50</v>
      </c>
      <c r="B328" s="15" t="s">
        <v>50</v>
      </c>
      <c r="C328" s="10"/>
      <c r="D328" s="10"/>
      <c r="E328" s="10"/>
      <c r="F328" s="10"/>
      <c r="G328" s="10"/>
      <c r="H328" s="10"/>
      <c r="I328" s="10"/>
      <c r="J328" s="10"/>
      <c r="K328" s="10"/>
      <c r="L328" s="12"/>
      <c r="M328" s="12"/>
    </row>
    <row r="329" spans="1:13" ht="12.75">
      <c r="A329" s="90" t="s">
        <v>50</v>
      </c>
      <c r="B329" s="15" t="s">
        <v>50</v>
      </c>
      <c r="C329" s="10"/>
      <c r="D329" s="10"/>
      <c r="E329" s="10"/>
      <c r="F329" s="10"/>
      <c r="G329" s="10"/>
      <c r="H329" s="10"/>
      <c r="I329" s="10"/>
      <c r="J329" s="10"/>
      <c r="K329" s="10"/>
      <c r="L329" s="12"/>
      <c r="M329" s="12"/>
    </row>
    <row r="330" spans="1:13" ht="12.75">
      <c r="A330" s="91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2"/>
      <c r="M330" s="12"/>
    </row>
    <row r="331" spans="1:13" ht="12.75">
      <c r="A331" s="98" t="s">
        <v>50</v>
      </c>
      <c r="B331" s="93" t="s">
        <v>50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1:13" ht="12.75">
      <c r="A332" s="91" t="s">
        <v>50</v>
      </c>
      <c r="B332" s="93" t="s">
        <v>50</v>
      </c>
      <c r="C332" s="12"/>
      <c r="D332" s="12"/>
      <c r="E332" s="12"/>
      <c r="F332" s="12"/>
      <c r="G332" s="12"/>
      <c r="H332" s="12" t="s">
        <v>50</v>
      </c>
      <c r="I332" s="12"/>
      <c r="J332" s="12"/>
      <c r="K332" s="12"/>
      <c r="L332" s="10"/>
      <c r="M332" s="10"/>
    </row>
    <row r="333" spans="1:13" ht="12.75">
      <c r="A333" s="91" t="s">
        <v>50</v>
      </c>
      <c r="B333" s="93" t="s">
        <v>50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0"/>
      <c r="M333" s="10"/>
    </row>
    <row r="334" spans="1:13" ht="12.75">
      <c r="A334" s="90" t="s">
        <v>50</v>
      </c>
      <c r="B334" s="15" t="s">
        <v>50</v>
      </c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90" t="s">
        <v>50</v>
      </c>
      <c r="B335" s="15" t="s">
        <v>50</v>
      </c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90" t="s">
        <v>50</v>
      </c>
      <c r="B336" s="15" t="s">
        <v>50</v>
      </c>
      <c r="C336" s="10"/>
      <c r="D336" s="10"/>
      <c r="E336" s="10"/>
      <c r="F336" s="10"/>
      <c r="G336" s="10"/>
      <c r="H336" s="10"/>
      <c r="I336" s="10"/>
      <c r="J336" s="10"/>
      <c r="K336" s="10"/>
      <c r="L336" s="12"/>
      <c r="M336" s="12"/>
    </row>
    <row r="337" spans="1:13" ht="12.75">
      <c r="A337" s="91"/>
      <c r="B337" s="93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1:13" ht="12.75">
      <c r="A338" s="90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2"/>
      <c r="M338" s="12"/>
    </row>
    <row r="339" spans="1:13" ht="12.75">
      <c r="A339" s="90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90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90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91"/>
      <c r="B342" s="93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1:13" ht="12.75">
      <c r="A343" s="90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91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8"/>
      <c r="B345" s="93"/>
      <c r="C345" s="12"/>
      <c r="D345" s="12"/>
      <c r="E345" s="12"/>
      <c r="F345" s="12"/>
      <c r="G345" s="12"/>
      <c r="H345" s="12"/>
      <c r="I345" s="12"/>
      <c r="J345" s="12"/>
      <c r="K345" s="12"/>
      <c r="L345" s="10"/>
      <c r="M345" s="10"/>
    </row>
    <row r="346" spans="1:13" ht="12.75">
      <c r="A346" s="91"/>
      <c r="B346" s="93"/>
      <c r="C346" s="12"/>
      <c r="D346" s="12"/>
      <c r="E346" s="12"/>
      <c r="F346" s="12"/>
      <c r="G346" s="12"/>
      <c r="H346" s="12"/>
      <c r="I346" s="12"/>
      <c r="J346" s="12"/>
      <c r="K346" s="12"/>
      <c r="L346" s="10"/>
      <c r="M346" s="10"/>
    </row>
    <row r="347" spans="1:13" ht="12.75">
      <c r="A347" s="91"/>
      <c r="B347" s="93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1:13" ht="12.75">
      <c r="A348" s="90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90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90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2"/>
      <c r="M350" s="12"/>
    </row>
    <row r="351" spans="1:13" ht="12.75">
      <c r="A351" s="91"/>
      <c r="B351" s="93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1:13" ht="12.75">
      <c r="A352" s="90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2"/>
      <c r="M352" s="12"/>
    </row>
    <row r="353" spans="1:13" ht="12.75">
      <c r="A353" s="90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90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90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91"/>
      <c r="B356" s="93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1:13" ht="12.75">
      <c r="A357" s="90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91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98"/>
      <c r="B359" s="93"/>
      <c r="C359" s="12"/>
      <c r="D359" s="12"/>
      <c r="E359" s="12"/>
      <c r="F359" s="12"/>
      <c r="G359" s="12"/>
      <c r="H359" s="12"/>
      <c r="I359" s="12"/>
      <c r="J359" s="12"/>
      <c r="K359" s="12"/>
      <c r="L359" s="10"/>
      <c r="M359" s="10"/>
    </row>
    <row r="360" spans="1:13" ht="12.75">
      <c r="A360" s="91"/>
      <c r="B360" s="93"/>
      <c r="C360" s="12"/>
      <c r="D360" s="12"/>
      <c r="E360" s="12"/>
      <c r="F360" s="12"/>
      <c r="G360" s="12"/>
      <c r="H360" s="12"/>
      <c r="I360" s="12"/>
      <c r="J360" s="12"/>
      <c r="K360" s="12"/>
      <c r="L360" s="10"/>
      <c r="M360" s="10"/>
    </row>
    <row r="361" spans="1:13" ht="12.75">
      <c r="A361" s="91"/>
      <c r="B361" s="93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1:13" ht="12.75">
      <c r="A362" s="90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90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90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2"/>
      <c r="M364" s="12"/>
    </row>
    <row r="365" spans="1:13" ht="12.75">
      <c r="A365" s="91"/>
      <c r="B365" s="93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1:13" ht="12.75">
      <c r="A366" s="90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2"/>
      <c r="M366" s="12"/>
    </row>
    <row r="367" spans="1:13" ht="12.75">
      <c r="A367" s="90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90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90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91"/>
      <c r="B370" s="93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1:13" ht="12.75">
      <c r="A371" s="90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91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98"/>
      <c r="B373" s="93"/>
      <c r="C373" s="12"/>
      <c r="D373" s="12"/>
      <c r="E373" s="12"/>
      <c r="F373" s="12"/>
      <c r="G373" s="12"/>
      <c r="H373" s="12"/>
      <c r="I373" s="12"/>
      <c r="J373" s="12"/>
      <c r="K373" s="12"/>
      <c r="L373" s="10"/>
      <c r="M373" s="10"/>
    </row>
    <row r="374" spans="1:13" ht="12.75">
      <c r="A374" s="91"/>
      <c r="B374" s="93"/>
      <c r="C374" s="12"/>
      <c r="D374" s="12"/>
      <c r="E374" s="12"/>
      <c r="F374" s="12"/>
      <c r="G374" s="12"/>
      <c r="H374" s="12"/>
      <c r="I374" s="12"/>
      <c r="J374" s="12"/>
      <c r="K374" s="12"/>
      <c r="L374" s="10"/>
      <c r="M374" s="10"/>
    </row>
    <row r="375" spans="1:13" ht="12.75">
      <c r="A375" s="91"/>
      <c r="B375" s="93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ht="12.75">
      <c r="A376" s="90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90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90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2"/>
      <c r="M378" s="12"/>
    </row>
    <row r="379" spans="1:13" ht="12.75">
      <c r="A379" s="91"/>
      <c r="B379" s="93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1:13" ht="12.75">
      <c r="A380" s="90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2"/>
      <c r="M380" s="12"/>
    </row>
    <row r="381" spans="1:13" ht="12.75">
      <c r="A381" s="90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90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90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91"/>
      <c r="B384" s="93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1:13" ht="12.75">
      <c r="A385" s="90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1"/>
      <c r="B386" s="93"/>
      <c r="C386" s="12"/>
      <c r="D386" s="12"/>
      <c r="E386" s="12"/>
      <c r="F386" s="12"/>
      <c r="G386" s="12"/>
      <c r="H386" s="12"/>
      <c r="I386" s="12"/>
      <c r="J386" s="12"/>
      <c r="K386" s="12"/>
      <c r="L386" s="10"/>
      <c r="M386" s="10"/>
    </row>
    <row r="387" spans="1:13" ht="12.75">
      <c r="A387" s="91"/>
      <c r="B387" s="93"/>
      <c r="C387" s="12"/>
      <c r="D387" s="12"/>
      <c r="E387" s="12"/>
      <c r="F387" s="12"/>
      <c r="G387" s="12"/>
      <c r="H387" s="12"/>
      <c r="I387" s="12"/>
      <c r="J387" s="12"/>
      <c r="K387" s="12"/>
      <c r="L387" s="10"/>
      <c r="M387" s="10"/>
    </row>
    <row r="388" spans="1:13" ht="12.75">
      <c r="A388" s="90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0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2"/>
      <c r="M389" s="12"/>
    </row>
    <row r="390" spans="1:13" ht="12.75">
      <c r="A390" s="91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8"/>
      <c r="B391" s="93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1:13" ht="12.75">
      <c r="A392" s="91"/>
      <c r="B392" s="93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1:13" ht="12.75">
      <c r="A393" s="91"/>
      <c r="B393" s="93"/>
      <c r="C393" s="12"/>
      <c r="D393" s="12"/>
      <c r="E393" s="12"/>
      <c r="F393" s="12"/>
      <c r="G393" s="12"/>
      <c r="H393" s="12"/>
      <c r="I393" s="12"/>
      <c r="J393" s="12"/>
      <c r="K393" s="12"/>
      <c r="L393" s="10"/>
      <c r="M393" s="10"/>
    </row>
    <row r="394" spans="1:13" ht="12.75">
      <c r="A394" s="90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0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0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2"/>
      <c r="M396" s="12"/>
    </row>
    <row r="397" spans="1:13" ht="12.75">
      <c r="A397" s="91"/>
      <c r="B397" s="93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1:13" ht="12.75">
      <c r="A398" s="90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2"/>
      <c r="M398" s="12"/>
    </row>
    <row r="399" spans="1:13" ht="12.75">
      <c r="A399" s="90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0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0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1"/>
      <c r="B402" s="93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1:13" ht="12.75">
      <c r="A403" s="90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1"/>
      <c r="B404" s="93"/>
      <c r="C404" s="12"/>
      <c r="D404" s="12"/>
      <c r="E404" s="12"/>
      <c r="F404" s="12"/>
      <c r="G404" s="12"/>
      <c r="H404" s="12"/>
      <c r="I404" s="12"/>
      <c r="J404" s="12"/>
      <c r="K404" s="12"/>
      <c r="L404" s="10"/>
      <c r="M404" s="10"/>
    </row>
    <row r="405" spans="1:13" ht="12.75">
      <c r="A405" s="90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1"/>
      <c r="B406" s="93"/>
      <c r="C406" s="12"/>
      <c r="D406" s="12"/>
      <c r="E406" s="12"/>
      <c r="F406" s="12"/>
      <c r="G406" s="12"/>
      <c r="H406" s="12"/>
      <c r="I406" s="12"/>
      <c r="J406" s="12"/>
      <c r="K406" s="12"/>
      <c r="L406" s="10"/>
      <c r="M406" s="10"/>
    </row>
    <row r="407" spans="1:13" ht="12.75">
      <c r="A407" s="91"/>
      <c r="B407" s="93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1:13" ht="12.75">
      <c r="A408" s="90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0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2"/>
      <c r="M409" s="12"/>
    </row>
    <row r="410" spans="1:13" ht="12.75">
      <c r="A410" s="91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8"/>
      <c r="B411" s="93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1:13" ht="12.75">
      <c r="A412" s="91"/>
      <c r="B412" s="93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1:13" ht="12.75">
      <c r="A413" s="91"/>
      <c r="B413" s="93"/>
      <c r="C413" s="12"/>
      <c r="D413" s="12"/>
      <c r="E413" s="12"/>
      <c r="F413" s="12"/>
      <c r="G413" s="12"/>
      <c r="H413" s="12"/>
      <c r="I413" s="12"/>
      <c r="J413" s="12"/>
      <c r="K413" s="12"/>
      <c r="L413" s="10"/>
      <c r="M413" s="10"/>
    </row>
    <row r="414" spans="1:13" ht="12.75">
      <c r="A414" s="90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0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0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2"/>
      <c r="M416" s="12"/>
    </row>
    <row r="417" spans="1:13" ht="12.75">
      <c r="A417" s="91"/>
      <c r="B417" s="93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1:13" ht="12.75">
      <c r="A418" s="90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2"/>
      <c r="M418" s="12"/>
    </row>
    <row r="419" spans="1:13" ht="12.75">
      <c r="A419" s="90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0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0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1"/>
      <c r="B422" s="93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1:13" ht="12.75">
      <c r="A423" s="90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1"/>
      <c r="B424" s="93"/>
      <c r="C424" s="12"/>
      <c r="D424" s="12"/>
      <c r="E424" s="12"/>
      <c r="F424" s="12"/>
      <c r="G424" s="12"/>
      <c r="H424" s="12"/>
      <c r="I424" s="12"/>
      <c r="J424" s="12"/>
      <c r="K424" s="12"/>
      <c r="L424" s="10"/>
      <c r="M424" s="10"/>
    </row>
    <row r="425" spans="1:13" ht="12.75">
      <c r="A425" s="91"/>
      <c r="B425" s="93"/>
      <c r="C425" s="12"/>
      <c r="D425" s="12"/>
      <c r="E425" s="12"/>
      <c r="F425" s="12"/>
      <c r="G425" s="12"/>
      <c r="H425" s="12"/>
      <c r="I425" s="12"/>
      <c r="J425" s="12"/>
      <c r="K425" s="12"/>
      <c r="L425" s="10"/>
      <c r="M425" s="10"/>
    </row>
    <row r="426" spans="1:13" ht="12.75">
      <c r="A426" s="90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1"/>
      <c r="B427" s="93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1:13" ht="12.75">
      <c r="A428" s="90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0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2"/>
      <c r="M429" s="12"/>
    </row>
    <row r="430" spans="1:13" ht="12.75">
      <c r="A430" s="91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2"/>
      <c r="M430" s="12"/>
    </row>
    <row r="431" spans="1:13" ht="12.75">
      <c r="A431" s="91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1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2"/>
      <c r="M432" s="12"/>
    </row>
    <row r="433" spans="1:13" ht="12.75">
      <c r="A433" s="91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1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1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1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1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1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1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1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1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1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1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1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1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1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1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1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1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1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1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1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1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1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1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1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1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1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1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1"/>
      <c r="B460" s="1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1"/>
      <c r="B461" s="1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1"/>
      <c r="B462" s="1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1"/>
      <c r="B463" s="1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1"/>
      <c r="B464" s="1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1"/>
      <c r="B465" s="1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1"/>
      <c r="B466" s="1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1"/>
      <c r="B467" s="1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1"/>
      <c r="B468" s="15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1"/>
      <c r="B469" s="15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1"/>
      <c r="B470" s="15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1"/>
      <c r="B471" s="15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1"/>
      <c r="B472" s="15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1"/>
      <c r="B473" s="15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1"/>
      <c r="B474" s="15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1"/>
      <c r="B475" s="15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1"/>
      <c r="B476" s="15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1"/>
      <c r="B477" s="15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1"/>
      <c r="B478" s="15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1"/>
      <c r="B479" s="15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1"/>
      <c r="B480" s="15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1"/>
      <c r="B481" s="15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1"/>
      <c r="B482" s="15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1"/>
      <c r="B483" s="15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1"/>
      <c r="B484" s="15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1"/>
      <c r="B485" s="15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1"/>
      <c r="B486" s="15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1"/>
      <c r="B487" s="15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1"/>
      <c r="B488" s="15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1"/>
      <c r="B489" s="15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1"/>
      <c r="B490" s="15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1"/>
      <c r="B491" s="15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1"/>
      <c r="B492" s="15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1"/>
      <c r="B493" s="15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1"/>
      <c r="B494" s="15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1"/>
      <c r="B495" s="15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1"/>
      <c r="B496" s="15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1"/>
      <c r="B497" s="15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1"/>
      <c r="B498" s="15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1"/>
      <c r="B499" s="15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1"/>
      <c r="B500" s="15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1"/>
      <c r="B501" s="15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1"/>
      <c r="B502" s="15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1"/>
      <c r="B503" s="15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1"/>
      <c r="B504" s="15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1"/>
      <c r="B505" s="15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1"/>
      <c r="B506" s="15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1"/>
      <c r="B507" s="15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1"/>
      <c r="B508" s="15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1"/>
      <c r="B509" s="15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1"/>
      <c r="B510" s="15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1"/>
      <c r="B511" s="15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1"/>
      <c r="B512" s="15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1"/>
      <c r="B513" s="15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1"/>
      <c r="B514" s="15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1"/>
      <c r="B515" s="15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1"/>
      <c r="B516" s="15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1"/>
      <c r="B517" s="15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1"/>
      <c r="B518" s="15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1"/>
      <c r="B519" s="15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1"/>
      <c r="B520" s="15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1"/>
      <c r="B521" s="15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1"/>
      <c r="B522" s="15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1"/>
      <c r="B523" s="15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1"/>
      <c r="B524" s="15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1"/>
      <c r="B525" s="15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1"/>
      <c r="B526" s="15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1"/>
      <c r="B527" s="15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1"/>
      <c r="B528" s="15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1"/>
      <c r="B529" s="15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1"/>
      <c r="B530" s="15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1"/>
      <c r="B531" s="15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1"/>
      <c r="B532" s="15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1"/>
      <c r="B533" s="15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1"/>
      <c r="B534" s="15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1"/>
      <c r="B535" s="15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1"/>
      <c r="B536" s="15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1"/>
      <c r="B537" s="15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1"/>
      <c r="B538" s="15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1"/>
      <c r="B539" s="15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1"/>
      <c r="B540" s="15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1"/>
      <c r="B541" s="15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1"/>
      <c r="B542" s="15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1"/>
      <c r="B543" s="15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1"/>
      <c r="B544" s="15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1"/>
      <c r="B545" s="15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1"/>
      <c r="B546" s="15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1"/>
      <c r="B547" s="15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1"/>
      <c r="B548" s="15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1"/>
      <c r="B549" s="15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1"/>
      <c r="B550" s="15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1"/>
      <c r="B551" s="15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1"/>
      <c r="B552" s="15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1"/>
      <c r="B553" s="15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1"/>
      <c r="B554" s="15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1"/>
      <c r="B555" s="15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1"/>
      <c r="B556" s="15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1"/>
      <c r="B557" s="15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1"/>
      <c r="B558" s="15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1"/>
      <c r="B559" s="15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1"/>
      <c r="B560" s="15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1"/>
      <c r="B561" s="15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1"/>
      <c r="B562" s="15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1"/>
      <c r="B563" s="15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1"/>
      <c r="B564" s="15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1"/>
      <c r="B565" s="15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1"/>
      <c r="B566" s="15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1"/>
      <c r="B567" s="15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1"/>
      <c r="B568" s="15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1"/>
      <c r="B569" s="15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1"/>
      <c r="B570" s="15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1"/>
      <c r="B571" s="15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1"/>
      <c r="B572" s="15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1"/>
      <c r="B573" s="15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1"/>
      <c r="B574" s="15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1"/>
      <c r="B575" s="15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1"/>
      <c r="B576" s="15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1"/>
      <c r="B577" s="15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1"/>
      <c r="B578" s="15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1"/>
      <c r="B579" s="15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1"/>
      <c r="B580" s="15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1"/>
      <c r="B581" s="15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1"/>
      <c r="B582" s="15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1"/>
      <c r="B583" s="15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1"/>
      <c r="B584" s="15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1"/>
      <c r="B585" s="15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1"/>
      <c r="B586" s="15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1"/>
      <c r="B587" s="15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1"/>
      <c r="B588" s="15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1"/>
      <c r="B589" s="15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1"/>
      <c r="B590" s="15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1"/>
      <c r="B591" s="15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1"/>
      <c r="B592" s="15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1"/>
      <c r="B593" s="15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1"/>
      <c r="B594" s="15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1"/>
      <c r="B595" s="15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1"/>
      <c r="B596" s="15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1"/>
      <c r="B597" s="15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1"/>
      <c r="B598" s="15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1"/>
      <c r="B599" s="15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1"/>
      <c r="B600" s="15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1"/>
      <c r="B601" s="15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1"/>
      <c r="B602" s="15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1"/>
      <c r="B603" s="15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1"/>
      <c r="B604" s="15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1"/>
      <c r="B605" s="15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1"/>
      <c r="B606" s="15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1"/>
      <c r="B607" s="15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1"/>
      <c r="B608" s="15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1"/>
      <c r="B609" s="15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1"/>
      <c r="B610" s="15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1"/>
      <c r="B611" s="15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1"/>
      <c r="B612" s="15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1"/>
      <c r="B613" s="15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1"/>
      <c r="B614" s="15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1"/>
      <c r="B615" s="15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1"/>
      <c r="B616" s="15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1"/>
      <c r="B617" s="15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91"/>
      <c r="B618" s="15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91"/>
      <c r="B619" s="15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91"/>
      <c r="B620" s="15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91"/>
      <c r="B621" s="15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91"/>
      <c r="B622" s="15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91"/>
      <c r="B623" s="15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91"/>
      <c r="B624" s="15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91"/>
      <c r="B625" s="15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91"/>
      <c r="B626" s="15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91"/>
      <c r="B627" s="15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91"/>
      <c r="B628" s="15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91"/>
      <c r="B629" s="15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91"/>
      <c r="B630" s="15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91"/>
      <c r="B631" s="15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91"/>
      <c r="B632" s="15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91"/>
      <c r="B633" s="15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91"/>
      <c r="B634" s="15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91"/>
      <c r="B635" s="15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91"/>
      <c r="B636" s="15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91"/>
      <c r="B637" s="15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91"/>
      <c r="B638" s="15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91"/>
      <c r="B639" s="15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91"/>
      <c r="B640" s="15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91"/>
      <c r="B641" s="15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91"/>
      <c r="B642" s="15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91"/>
      <c r="B643" s="15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91"/>
      <c r="B644" s="15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91"/>
      <c r="B645" s="15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91"/>
      <c r="B646" s="15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91"/>
      <c r="B647" s="15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91"/>
      <c r="B648" s="15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91"/>
      <c r="B649" s="15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91"/>
      <c r="B650" s="15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91"/>
      <c r="B651" s="15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91"/>
      <c r="B652" s="15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91"/>
      <c r="B653" s="15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91"/>
      <c r="B654" s="15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91"/>
      <c r="B655" s="15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91"/>
      <c r="B656" s="15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91"/>
      <c r="B657" s="15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91"/>
      <c r="B658" s="15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91"/>
      <c r="B659" s="15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91"/>
      <c r="B660" s="15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91"/>
      <c r="B661" s="15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91"/>
      <c r="B662" s="15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91"/>
      <c r="B663" s="15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91"/>
      <c r="B664" s="15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91"/>
      <c r="B665" s="15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91"/>
      <c r="B666" s="15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91"/>
      <c r="B667" s="15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91"/>
      <c r="B668" s="15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91"/>
      <c r="B669" s="15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91"/>
      <c r="B670" s="15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91"/>
      <c r="B671" s="15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91"/>
      <c r="B672" s="15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91"/>
      <c r="B673" s="15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91"/>
      <c r="B674" s="15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91"/>
      <c r="B675" s="15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91"/>
      <c r="B676" s="15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91"/>
      <c r="B677" s="15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91"/>
      <c r="B678" s="15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2.75">
      <c r="A679" s="91"/>
      <c r="B679" s="15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2.75">
      <c r="A680" s="91"/>
      <c r="B680" s="15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2.75">
      <c r="A681" s="91"/>
      <c r="B681" s="15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2.75">
      <c r="A682" s="91"/>
      <c r="B682" s="15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2.75">
      <c r="A683" s="91"/>
      <c r="B683" s="15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2.75">
      <c r="A684" s="91"/>
      <c r="B684" s="15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2.75">
      <c r="A685" s="91"/>
      <c r="B685" s="15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2.75">
      <c r="A686" s="91"/>
      <c r="B686" s="15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2.75">
      <c r="A687" s="91"/>
      <c r="B687" s="15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2.75">
      <c r="A688" s="91"/>
      <c r="B688" s="15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2.75">
      <c r="A689" s="91"/>
      <c r="B689" s="15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2.75">
      <c r="A690" s="91"/>
      <c r="B690" s="15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2.75">
      <c r="A691" s="91"/>
      <c r="B691" s="15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2.75">
      <c r="A692" s="91"/>
      <c r="B692" s="15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2.75">
      <c r="A693" s="91"/>
      <c r="B693" s="15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2.75">
      <c r="A694" s="91"/>
      <c r="B694" s="15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2.75">
      <c r="A695" s="91"/>
      <c r="B695" s="15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2.75">
      <c r="A696" s="91"/>
      <c r="B696" s="15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2.75">
      <c r="A697" s="91"/>
      <c r="B697" s="15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2.75">
      <c r="A698" s="91"/>
      <c r="B698" s="15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2.75">
      <c r="A699" s="91"/>
      <c r="B699" s="15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2.75">
      <c r="A700" s="91"/>
      <c r="B700" s="15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2.75">
      <c r="A701" s="91"/>
      <c r="B701" s="15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2.75">
      <c r="A702" s="91"/>
      <c r="B702" s="15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2.75">
      <c r="A703" s="91"/>
      <c r="B703" s="15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2.75">
      <c r="A704" s="91"/>
      <c r="B704" s="15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2.75">
      <c r="A705" s="91"/>
      <c r="B705" s="15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2.75">
      <c r="A706" s="91"/>
      <c r="B706" s="15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2.75">
      <c r="A707" s="91"/>
      <c r="B707" s="15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2.75">
      <c r="A708" s="91"/>
      <c r="B708" s="15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2.75">
      <c r="A709" s="91"/>
      <c r="B709" s="15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2.75">
      <c r="A710" s="91"/>
      <c r="B710" s="15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2.75">
      <c r="A711" s="91"/>
      <c r="B711" s="15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2.75">
      <c r="A712" s="91"/>
      <c r="B712" s="15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2.75">
      <c r="A713" s="91"/>
      <c r="B713" s="15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2.75">
      <c r="A714" s="91"/>
      <c r="B714" s="15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2.75">
      <c r="A715" s="91"/>
      <c r="B715" s="15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2.75">
      <c r="A716" s="91"/>
      <c r="B716" s="15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2:13" ht="12.75">
      <c r="L717" s="10"/>
      <c r="M717" s="10"/>
    </row>
    <row r="718" spans="12:13" ht="12.75">
      <c r="L718" s="10"/>
      <c r="M718" s="10"/>
    </row>
    <row r="719" spans="12:13" ht="12.75">
      <c r="L719" s="10"/>
      <c r="M719" s="10"/>
    </row>
    <row r="720" spans="12:13" ht="12.75">
      <c r="L720" s="10"/>
      <c r="M720" s="10"/>
    </row>
    <row r="721" spans="12:13" ht="12.75">
      <c r="L721" s="10"/>
      <c r="M721" s="10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</cp:lastModifiedBy>
  <cp:lastPrinted>2018-10-18T08:26:50Z</cp:lastPrinted>
  <dcterms:created xsi:type="dcterms:W3CDTF">2013-09-11T11:00:21Z</dcterms:created>
  <dcterms:modified xsi:type="dcterms:W3CDTF">2018-12-13T09:01:46Z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